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60" windowWidth="10215" windowHeight="6795"/>
  </bookViews>
  <sheets>
    <sheet name="Sole Proprietorship" sheetId="2" r:id="rId1"/>
    <sheet name="Sole Proprietorship Example" sheetId="6" r:id="rId2"/>
    <sheet name="Pivot Table Tool DRAFT" sheetId="7" r:id="rId3"/>
  </sheets>
  <calcPr calcId="145621" concurrentCalc="0"/>
  <pivotCaches>
    <pivotCache cacheId="30" r:id="rId4"/>
  </pivotCaches>
</workbook>
</file>

<file path=xl/calcChain.xml><?xml version="1.0" encoding="utf-8"?>
<calcChain xmlns="http://schemas.openxmlformats.org/spreadsheetml/2006/main">
  <c r="B85" i="6" l="1"/>
  <c r="B74" i="6"/>
  <c r="B77" i="6"/>
  <c r="B98" i="6"/>
  <c r="B110" i="6"/>
  <c r="B112" i="6"/>
  <c r="B21" i="6"/>
  <c r="B33" i="6"/>
  <c r="B80" i="6"/>
  <c r="B81" i="6"/>
  <c r="B83" i="6"/>
  <c r="B21" i="2"/>
  <c r="B98" i="2"/>
  <c r="B110" i="2"/>
  <c r="B112" i="2"/>
  <c r="B81" i="2"/>
  <c r="B80" i="2"/>
  <c r="B83" i="2"/>
  <c r="B33" i="2"/>
  <c r="B74" i="2"/>
  <c r="B77" i="2"/>
  <c r="B85" i="2"/>
</calcChain>
</file>

<file path=xl/sharedStrings.xml><?xml version="1.0" encoding="utf-8"?>
<sst xmlns="http://schemas.openxmlformats.org/spreadsheetml/2006/main" count="1593" uniqueCount="388">
  <si>
    <t>Postage</t>
  </si>
  <si>
    <t>Utilities</t>
  </si>
  <si>
    <t>Accounting</t>
  </si>
  <si>
    <t>Advertising</t>
  </si>
  <si>
    <t>Advertising</t>
  </si>
  <si>
    <t>Answering service</t>
  </si>
  <si>
    <t>Bad debts from sales or service</t>
  </si>
  <si>
    <t>Bank charges</t>
  </si>
  <si>
    <t>Car and truck expenses (not entered elsewhere)</t>
  </si>
  <si>
    <t>Commissions</t>
  </si>
  <si>
    <t>Contract labor</t>
  </si>
  <si>
    <t>Delivery and freight</t>
  </si>
  <si>
    <t>Dues and subscriptions</t>
  </si>
  <si>
    <t>Employee benefit programs</t>
  </si>
  <si>
    <t>Insurance (other than health)</t>
  </si>
  <si>
    <t>Cleaning/janitorial services</t>
  </si>
  <si>
    <t>Mortgage interest (paid to banks, etc)</t>
  </si>
  <si>
    <t>Other interest (not entered elsewhere)</t>
  </si>
  <si>
    <t>Janitorial</t>
  </si>
  <si>
    <t>Laundry and cleaning</t>
  </si>
  <si>
    <t>Legal and professional</t>
  </si>
  <si>
    <t>Miscellaneous</t>
  </si>
  <si>
    <t>Office expense</t>
  </si>
  <si>
    <t>Outside services</t>
  </si>
  <si>
    <t>Parking and tolls</t>
  </si>
  <si>
    <t>Pension and profit sharing plans - contributions</t>
  </si>
  <si>
    <t>Pension and profit sharing plans - admin and education costs</t>
  </si>
  <si>
    <t>Postage</t>
  </si>
  <si>
    <t>Printing</t>
  </si>
  <si>
    <t>Rent - vehicles, machinery, &amp; equipment (not entered elsewhere)</t>
  </si>
  <si>
    <t>Rent - other</t>
  </si>
  <si>
    <t>Repairs</t>
  </si>
  <si>
    <t>Security</t>
  </si>
  <si>
    <t>Supplies</t>
  </si>
  <si>
    <t>Taxes - real estate</t>
  </si>
  <si>
    <t>Taxes - payroll</t>
  </si>
  <si>
    <t>Taxes - sales tax included in gross receipts</t>
  </si>
  <si>
    <t>Taxes - other (not entered elsewhere)</t>
  </si>
  <si>
    <t>Gifts for customers ($25 deduction limit for each)</t>
  </si>
  <si>
    <t>Telephone</t>
  </si>
  <si>
    <t>Tools</t>
  </si>
  <si>
    <t>Health insurance</t>
  </si>
  <si>
    <t>Travel</t>
  </si>
  <si>
    <t>Total meals and entertainment in full (50%)</t>
  </si>
  <si>
    <t>Interest</t>
  </si>
  <si>
    <t>Uniforms</t>
  </si>
  <si>
    <t>Utilities</t>
  </si>
  <si>
    <t>Wages</t>
  </si>
  <si>
    <t>Expense</t>
  </si>
  <si>
    <t>Revenue</t>
  </si>
  <si>
    <t>EIN #</t>
  </si>
  <si>
    <t>CA FTB taxes paid to date</t>
  </si>
  <si>
    <t>Business start date</t>
  </si>
  <si>
    <t>Beginning inventory</t>
  </si>
  <si>
    <t>Inventory to determine cost of goods sold</t>
  </si>
  <si>
    <t>Purchases</t>
  </si>
  <si>
    <t>Ending inventory</t>
  </si>
  <si>
    <t>Assets purchased not included in expense</t>
  </si>
  <si>
    <t>Assets contributed to business and any associated debt</t>
  </si>
  <si>
    <t>Asset loan payments not included in expenses</t>
  </si>
  <si>
    <t>Total principal and interest payments for fixed assets</t>
  </si>
  <si>
    <t>Total interest portion included in the payments on the loan</t>
  </si>
  <si>
    <t>Cost of goods sold</t>
  </si>
  <si>
    <t>Basis of accounting</t>
  </si>
  <si>
    <t>Total expenses</t>
  </si>
  <si>
    <t>Information for accountant to adjust books:</t>
  </si>
  <si>
    <t>DISCLAIMER: This is provided to help you. No guarantees provided. Get a Certified Public Accountant and Attorney to assist you.</t>
  </si>
  <si>
    <t>Amortization (non-cash expense associated with intangible assets)</t>
  </si>
  <si>
    <t>Depreciation (non-cash expense associated with physical assets)</t>
  </si>
  <si>
    <t>Significant building improvements (capitalized)</t>
  </si>
  <si>
    <t>Internet</t>
  </si>
  <si>
    <t>Medical insurance paid for business owner</t>
  </si>
  <si>
    <t>Insurance, health for employees</t>
  </si>
  <si>
    <t>Car and truck expenses</t>
  </si>
  <si>
    <t>Total mileage on vehicle</t>
  </si>
  <si>
    <t>Vehicle description</t>
  </si>
  <si>
    <t>Charitable donations from business account</t>
  </si>
  <si>
    <t>Business name</t>
  </si>
  <si>
    <t>Business industry</t>
  </si>
  <si>
    <t>John Gillingham CPA, Gillingham CPA 2014 All Rights Reserved</t>
  </si>
  <si>
    <t>Profit (loss) before adjustments</t>
  </si>
  <si>
    <t>Add meals and entertainment in full (50%)</t>
  </si>
  <si>
    <t>Other additions and adjustments</t>
  </si>
  <si>
    <t>Total adjustments</t>
  </si>
  <si>
    <t>Taxable income</t>
  </si>
  <si>
    <t>Home office information (exclusive business use)</t>
  </si>
  <si>
    <t>Total property square footage</t>
  </si>
  <si>
    <t>Business square footage</t>
  </si>
  <si>
    <t>Business use percent</t>
  </si>
  <si>
    <t>Blue cells have formulas in them:</t>
  </si>
  <si>
    <t>100% of home expenses</t>
  </si>
  <si>
    <t>Total rent or interest payments</t>
  </si>
  <si>
    <t>Tax</t>
  </si>
  <si>
    <t>Insurance</t>
  </si>
  <si>
    <t>Other</t>
  </si>
  <si>
    <t>Total 100% of home expenses</t>
  </si>
  <si>
    <t>Business use of home based upon business use percent</t>
  </si>
  <si>
    <t>Business use of home, *Assuming profits before business use of home*</t>
  </si>
  <si>
    <t>Car and truck expenses standard mileage @ .56 per mileage *Estimation*</t>
  </si>
  <si>
    <t>Business mileage (do not include your commute) (flows to profit and loss)</t>
  </si>
  <si>
    <t>Trans Date</t>
  </si>
  <si>
    <t>Description</t>
  </si>
  <si>
    <t>Amount</t>
  </si>
  <si>
    <t>Class</t>
  </si>
  <si>
    <t>Account</t>
  </si>
  <si>
    <t>Revenue accounting</t>
  </si>
  <si>
    <t>Bank</t>
  </si>
  <si>
    <t>Transfer</t>
  </si>
  <si>
    <t>ATM WITHDRAWAL                       006072  09/26101 MONTG</t>
  </si>
  <si>
    <t>Revenue app</t>
  </si>
  <si>
    <t>Meals and entertainment</t>
  </si>
  <si>
    <t>Online Transfer from CHK ...2376 transaction#: 4128764118</t>
  </si>
  <si>
    <t>NON-CHASE ATM WITHDRAW               124338  08/091015 Fols</t>
  </si>
  <si>
    <t>NON-CHASE ATM FEE-WITH</t>
  </si>
  <si>
    <t>Bank fees</t>
  </si>
  <si>
    <t>Online Transfer from CHK ...2376 transaction#: 4015233323</t>
  </si>
  <si>
    <t>SERVICE FEE</t>
  </si>
  <si>
    <t>Online Transfer from CHK ...2376 transaction#: 3935274059</t>
  </si>
  <si>
    <t>DEPOSIT  ID NUMBER 503694</t>
  </si>
  <si>
    <t>Revenue tax</t>
  </si>
  <si>
    <t>Online Transfer from CHK ...2376 transaction#: 3920428721</t>
  </si>
  <si>
    <t>ATM WITHDRAWAL                       007809  04/28101 MONTG</t>
  </si>
  <si>
    <t>Online Transfer from CHK ...2376 transaction#: 3880467867</t>
  </si>
  <si>
    <t>PAYPAL           TRANSFER                   PPD ID: PAYPALSD11</t>
  </si>
  <si>
    <t>DEPOSIT  ID NUMBER 425467</t>
  </si>
  <si>
    <t>Online Transfer from CHK ...2376 transaction#: 3822340808</t>
  </si>
  <si>
    <t>Online Transfer from CHK ...2376 transaction#: 3814109116</t>
  </si>
  <si>
    <t>ATM WITHDRAWAL                       007626  03/142112 15TH</t>
  </si>
  <si>
    <t>ATM WITHDRAWAL                       002317  02/23810 VALEN</t>
  </si>
  <si>
    <t>Online Transfer from CHK ...2376 transaction#: 3694252522</t>
  </si>
  <si>
    <t>Payment Thank You - Web</t>
  </si>
  <si>
    <t>Credit Card</t>
  </si>
  <si>
    <t>Domain name</t>
  </si>
  <si>
    <t>PURCHASE INTEREST CHARGE</t>
  </si>
  <si>
    <t>MYTHEMESHOP.COM</t>
  </si>
  <si>
    <t>Site</t>
  </si>
  <si>
    <t>UBER TECHNOLOGIES INC</t>
  </si>
  <si>
    <t>Amazon.com</t>
  </si>
  <si>
    <t>Asset Microphone</t>
  </si>
  <si>
    <t>App dev</t>
  </si>
  <si>
    <t>Amazon Video On Demand</t>
  </si>
  <si>
    <t>SQ *SUTTON CELLARS</t>
  </si>
  <si>
    <t>SMOKESTACK</t>
  </si>
  <si>
    <t>DNH*GODADDY.COM</t>
  </si>
  <si>
    <t>FLYWHEEL SOFTWARE, INC</t>
  </si>
  <si>
    <t>GOLDEN GATE TOLL INVOI</t>
  </si>
  <si>
    <t>GENERAL ASSEMBLY</t>
  </si>
  <si>
    <t>Networking</t>
  </si>
  <si>
    <t>RED CHILLI LLC</t>
  </si>
  <si>
    <t>FASTRAK VIOLATION CENT</t>
  </si>
  <si>
    <t>TIN VIETNAMESE CUISINE</t>
  </si>
  <si>
    <t>App testing</t>
  </si>
  <si>
    <t>CCSF MTA IPS PRKNG MET</t>
  </si>
  <si>
    <t>EB *BEST PRACTICES OF</t>
  </si>
  <si>
    <t>WALGREENS #3358</t>
  </si>
  <si>
    <t>GOOGLE *Google Storage</t>
  </si>
  <si>
    <t>Hosting and storage</t>
  </si>
  <si>
    <t>LEOPOLD'S</t>
  </si>
  <si>
    <t>CORNER STORE 3529</t>
  </si>
  <si>
    <t>INTUIT *QB ONLINE</t>
  </si>
  <si>
    <t>Software expense</t>
  </si>
  <si>
    <t>54 MINT</t>
  </si>
  <si>
    <t>SFR TAXI 0112</t>
  </si>
  <si>
    <t>NOPA</t>
  </si>
  <si>
    <t>RESIDENCE INNS METTAW2</t>
  </si>
  <si>
    <t>AMAZON MKTPLACE PMTS</t>
  </si>
  <si>
    <t>VZWRLSS*APOCC VISW</t>
  </si>
  <si>
    <t>ATT*BILL PAYMENT</t>
  </si>
  <si>
    <t>Dev</t>
  </si>
  <si>
    <t>EB *NETWORK AFTER WORK</t>
  </si>
  <si>
    <t>EB *STARTUP GRIND SAN</t>
  </si>
  <si>
    <t>INTUIT *LACERTE</t>
  </si>
  <si>
    <t>VISTAPR*VistaPrint.com</t>
  </si>
  <si>
    <t>VERVE COFFEE ROASTERS1</t>
  </si>
  <si>
    <t>PLAYGROUND</t>
  </si>
  <si>
    <t>WHITE WOLF FOOD &amp; BEV</t>
  </si>
  <si>
    <t>LA BOULANGE DU DOME</t>
  </si>
  <si>
    <t>DARN GOOD FOOD</t>
  </si>
  <si>
    <t>BOURBON AND BRANCH</t>
  </si>
  <si>
    <t>SUNDANCE KAB</t>
  </si>
  <si>
    <t>SOUTHWES   5262434937623</t>
  </si>
  <si>
    <t>VERIZON WRLS 08937-01</t>
  </si>
  <si>
    <t>BANANA HOME</t>
  </si>
  <si>
    <t>CITY PARKING TRAFFIC</t>
  </si>
  <si>
    <t>BHL</t>
  </si>
  <si>
    <t>MURPHYS</t>
  </si>
  <si>
    <t>GODADDY.COM</t>
  </si>
  <si>
    <t>ELANCE INC</t>
  </si>
  <si>
    <t>SOUTHWESTAIR*INFLIGHT</t>
  </si>
  <si>
    <t>ROOT DOWN REST- AIRPOR</t>
  </si>
  <si>
    <t>PEETS 18302</t>
  </si>
  <si>
    <t>BART-CLIPPER MONTGOMER</t>
  </si>
  <si>
    <t>IN-N-OUT BURGER #217</t>
  </si>
  <si>
    <t>LA BOULANGE DE SUTTER</t>
  </si>
  <si>
    <t>App dev translation</t>
  </si>
  <si>
    <t>USPS 05684795624704678</t>
  </si>
  <si>
    <t>USPS 05684795624704751</t>
  </si>
  <si>
    <t>TACOLICIOUS</t>
  </si>
  <si>
    <t>REDEMPTION CREDIT</t>
  </si>
  <si>
    <t>ADOBE SYSTEMS, INC.</t>
  </si>
  <si>
    <t>Amazon Digital Svcs</t>
  </si>
  <si>
    <t>S AND R LOUNGE SF</t>
  </si>
  <si>
    <t>HARRY'S BAR</t>
  </si>
  <si>
    <t>LIVE SUSHI BISTRO</t>
  </si>
  <si>
    <t>SFR TAXI 0207</t>
  </si>
  <si>
    <t>RUAY THAI RESTAURANT</t>
  </si>
  <si>
    <t>WILD</t>
  </si>
  <si>
    <t>AMELIE</t>
  </si>
  <si>
    <t>SFR TAXI 8042</t>
  </si>
  <si>
    <t>DRI*VMWARE</t>
  </si>
  <si>
    <t>SOUTHWES   5262419500606</t>
  </si>
  <si>
    <t>SQ *THE DAILY PRESS CO</t>
  </si>
  <si>
    <t>SQ *BLUE BOTTLE COFFEE</t>
  </si>
  <si>
    <t>EB *CODAME ARTTECH PLA</t>
  </si>
  <si>
    <t>SQ *JOSEPH LAU</t>
  </si>
  <si>
    <t>Asset computer</t>
  </si>
  <si>
    <t>L2GSF TAX COLLECTOR</t>
  </si>
  <si>
    <t>Tax local</t>
  </si>
  <si>
    <t>ORCHARD SUPPLY #060</t>
  </si>
  <si>
    <t>BAMBOO ASIA</t>
  </si>
  <si>
    <t>PLAYLAND</t>
  </si>
  <si>
    <t>ALRAYAN MOUNTAIN</t>
  </si>
  <si>
    <t>PEETS 19202</t>
  </si>
  <si>
    <t>LERS ROS 16TH STREET</t>
  </si>
  <si>
    <t>PI BAR</t>
  </si>
  <si>
    <t>UTIQUE LV 2</t>
  </si>
  <si>
    <t>Parking</t>
  </si>
  <si>
    <t>SQ *PHILZ COFFEE</t>
  </si>
  <si>
    <t>HUNAN HOME'S RESTAURAN</t>
  </si>
  <si>
    <t>CITY BEER STORE</t>
  </si>
  <si>
    <t>SUPPERCLUB SAN FRANCIS</t>
  </si>
  <si>
    <t>BEST BUY MHT  00011254</t>
  </si>
  <si>
    <t>OFFICE DEPOT #2217</t>
  </si>
  <si>
    <t>SHEBA LOUNGE</t>
  </si>
  <si>
    <t>WHOLEFDS HAR 10221</t>
  </si>
  <si>
    <t>Asset iPhone 5</t>
  </si>
  <si>
    <t>NICKS LIGHTHOUSE</t>
  </si>
  <si>
    <t>SQ *THE SOCIAL STUDY</t>
  </si>
  <si>
    <t>EB *AQUARIUM OF THE BA</t>
  </si>
  <si>
    <t>RUBY SKYE</t>
  </si>
  <si>
    <t>7-ELEVEN 34977</t>
  </si>
  <si>
    <t>WALGREENS #2153</t>
  </si>
  <si>
    <t>Intuit *Lacerte</t>
  </si>
  <si>
    <t>CELLARMAKER BREWING CO</t>
  </si>
  <si>
    <t>SPIDELL PUBLISHING</t>
  </si>
  <si>
    <t>BLICK ART 800 447 1892</t>
  </si>
  <si>
    <t>SQ *SIGHTGLASS COFFEE</t>
  </si>
  <si>
    <t>EB *CHIP CONLEY HAPPIN</t>
  </si>
  <si>
    <t>GROOVE TICKETS</t>
  </si>
  <si>
    <t>MEHFIL INDIAN RESTAURA</t>
  </si>
  <si>
    <t>PayPal</t>
  </si>
  <si>
    <t>Keiretsu Forum</t>
  </si>
  <si>
    <t>Paypal fees</t>
  </si>
  <si>
    <t>ANTHEM BLUECROSS BLUE CROSS</t>
  </si>
  <si>
    <t>GOOGLE apps</t>
  </si>
  <si>
    <t>APP</t>
  </si>
  <si>
    <t>JETBLUE INFLIGHT</t>
  </si>
  <si>
    <t>Online Transfer to CHK ...2376 transaction#:</t>
  </si>
  <si>
    <t>Online Transfer to CHK ...2376 transaction#</t>
  </si>
  <si>
    <t>ATM CHECK DEPOSIT 09/30 595 MARKET ST Epic city Accounting Play</t>
  </si>
  <si>
    <t>Coffee Bar Montgomery SF Accounting Play                  09/26</t>
  </si>
  <si>
    <t>ATM CHECK DEPOSIT 09/15 595 MARKET ST Epic city Accounting Play</t>
  </si>
  <si>
    <t>MUSKAAN CUISINE OF I Epic city Accounting Play        09/03</t>
  </si>
  <si>
    <t>SQ *WORKSHOP Accounting PlayFE Epic city Accounting Play           09/03</t>
  </si>
  <si>
    <t>Payment to Chase Accounting Playrd ending in 6525 09/02</t>
  </si>
  <si>
    <t>Payment to Chase Accounting Playrd ending in 4545 08/27</t>
  </si>
  <si>
    <t>SHOPPERS CORNER Surf town Accounting Play                08/22 Purchase $3.71 Accounting Playsh Back $60.00</t>
  </si>
  <si>
    <t>WHOLE FOODS MARK 911 S Surf town Accounting Play 236387  08/22</t>
  </si>
  <si>
    <t>SHELL Service Station Accounting PlayPITOLA Accounting Play    017859  08/22</t>
  </si>
  <si>
    <t>SQ *WORKSHOP Accounting PlayFE' Epic city Accounting Play          08/18</t>
  </si>
  <si>
    <t>ATM CHECK DEPOSIT 08/18 595 MARKET ST Epic city Accounting Play</t>
  </si>
  <si>
    <t>SQ *BLUE BOTTLE COFF Epic city Accounting Play        08/11</t>
  </si>
  <si>
    <t>Payment to Chase Accounting Playrd ending in 4545 08/12</t>
  </si>
  <si>
    <t>LA BOULANGE DE SUTTE Epic city Accounting Play        08/08</t>
  </si>
  <si>
    <t>DAVID SAHAGUN E Epic city Accounting Play     189130  08/04</t>
  </si>
  <si>
    <t>Payment to Chase Accounting Playrd ending in 4545 08/04</t>
  </si>
  <si>
    <t>Coffee Bar Montgomery SF Accounting Play                  07/30</t>
  </si>
  <si>
    <t>PLENTEA Epic city Accounting Play                     07/24</t>
  </si>
  <si>
    <t>COFFEE BAR MONTGOMER Epic city Accounting Play        07/24</t>
  </si>
  <si>
    <t>ATM CHECK DEPOSIT 07/22 595 MARKET ST Epic city Accounting Play</t>
  </si>
  <si>
    <t>BOXED FOODS CO Epic city Accounting Play              07/10</t>
  </si>
  <si>
    <t>EMPORIO RULLI IL Accounting PlayFFE LARKSPUR Accounting Play           07/11</t>
  </si>
  <si>
    <t>ARROW CHECKER Epic city Accounting Play               07/06</t>
  </si>
  <si>
    <t>Payment to Chase Accounting Playrd ending in 4545 07/03</t>
  </si>
  <si>
    <t>STARBUCKS #00628 SAN Epic city Accounting Play        06/27</t>
  </si>
  <si>
    <t>BAMBOO ASIA Epic city Accounting Play                 06/27</t>
  </si>
  <si>
    <t>Payment to Chase Accounting Playrd ending in 4545 06/23</t>
  </si>
  <si>
    <t>DNC TRAVEL -ONTARI ONTARIO Accounting Play                06/15</t>
  </si>
  <si>
    <t>SQ *Accounting PlayFE TERMINUS Epic city Accounting Play           06/11</t>
  </si>
  <si>
    <t>CHIPOTLE 0839 Epic city Accounting Play               06/10</t>
  </si>
  <si>
    <t>PEETS 14102 Epic city Accounting Play                 06/05</t>
  </si>
  <si>
    <t>PEETS 14102 Epic city Accounting Play                 06/04</t>
  </si>
  <si>
    <t>PEETS 14102 Epic city Accounting Play                 06/03</t>
  </si>
  <si>
    <t>NNT BART-CLIPPER EM6 Epic city Accounting Play261646  06/04</t>
  </si>
  <si>
    <t>SQ *BLUE BOTTLE COFF Epic city Accounting Play        06/02</t>
  </si>
  <si>
    <t>Payment to Chase Accounting Playrd ending in 4545 06/03</t>
  </si>
  <si>
    <t>Payment to Chase Accounting Playrd ending in 4545 05/22</t>
  </si>
  <si>
    <t>Payment to Chase Accounting Playrd ending in 4545 05/14</t>
  </si>
  <si>
    <t>Payment to Chase Accounting Playrd ending in 4545 05/07</t>
  </si>
  <si>
    <t>STARBUCKS SAN MATEO Accounting Play                       04/29</t>
  </si>
  <si>
    <t>USPS 0568470052 Epic city Accounting Play     001635  04/30</t>
  </si>
  <si>
    <t>MIXT GREENS Epic city Accounting Play                 04/28</t>
  </si>
  <si>
    <t>ATM CHECK DEPOSIT 04/28 101 MONTGOMERY ST Epic city Accounting Play</t>
  </si>
  <si>
    <t>PEET'S #02202 Epic city Accounting Play               04/25</t>
  </si>
  <si>
    <t>PEET'S #02202 Epic city Accounting Play               04/23</t>
  </si>
  <si>
    <t>Payment to Chase Accounting Playrd ending in 4545 04/24</t>
  </si>
  <si>
    <t>SUBWAY        032766 Epic city Accounting Play        04/22</t>
  </si>
  <si>
    <t>RED CHILLI LLC Epic city Accounting Play              04/23</t>
  </si>
  <si>
    <t>COWGIRL CREAMERY Epic city Accounting Play            04/21</t>
  </si>
  <si>
    <t>SQ *BLUE BOTTLE COFF Epic city Accounting Play        04/21</t>
  </si>
  <si>
    <t>USPS 056847956247047 Epic city Accounting Play        04/14</t>
  </si>
  <si>
    <t>79 Epic city Accounting Play                          04/15</t>
  </si>
  <si>
    <t>STARBUCKS #05405 SAN Epic city Accounting Play        04/12</t>
  </si>
  <si>
    <t>SQ *BLUE BOTTLE COFF Epic city Accounting Play        04/13</t>
  </si>
  <si>
    <t>Payment to Chase Accounting Playrd ending in 4545 04/14</t>
  </si>
  <si>
    <t>MISS TOMATO SANDWICH Epic city Accounting Play        04/07</t>
  </si>
  <si>
    <t>Payment to Chase Accounting Playrd ending in 4545 04/03</t>
  </si>
  <si>
    <t>STARBUCKS SAN MATEO Accounting Play                       03/28</t>
  </si>
  <si>
    <t>SUTTER STOCKTON GARA Epic city Accounting Play        03/28</t>
  </si>
  <si>
    <t>SFMTA 5TH &amp; MISSION Epic city Accounting Play         03/27</t>
  </si>
  <si>
    <t>CHEZ FAYALA LLC Epic city Accounting Play             03/26</t>
  </si>
  <si>
    <t>PEETS 19102 Epic city Accounting Play                 03/24</t>
  </si>
  <si>
    <t>PEETS 19102 Epic city Accounting Play                 03/21</t>
  </si>
  <si>
    <t>WALGREENS 730 MARKET Epic city Accounting Play735843  03/22</t>
  </si>
  <si>
    <t>Payment to Chase Accounting Playrd ending in 4545 03/24</t>
  </si>
  <si>
    <t>CHEZ FAYALA LLC Epic city Accounting Play             03/18</t>
  </si>
  <si>
    <t>Payment to Chase Accounting Playrd ending in 4545 03/19</t>
  </si>
  <si>
    <t>SQ *RITUAL COFFEE Epic city Accounting Play           03/14</t>
  </si>
  <si>
    <t>WHOLE FOODS MARK 176 Epic city Accounting Play        03/16 Purchase $23.63 Accounting Playsh Back $40.00</t>
  </si>
  <si>
    <t>CHEZ FAYALA LLC Epic city Accounting Play             03/12</t>
  </si>
  <si>
    <t>Payment to Chase Accounting Playrd ending in 4545 03/11</t>
  </si>
  <si>
    <t>Payment to Chase Accounting Playrd ending in 4545 03/04</t>
  </si>
  <si>
    <t>ATM WITHDRAWAL                       000740  03/04401 Accounting PlayLIF</t>
  </si>
  <si>
    <t>ATM WITHDRAWAL                       006218  02/282429 Accounting PlayLI</t>
  </si>
  <si>
    <t>ATM WITHDRAWAL                       005095  02/182 EMBARAccounting Play</t>
  </si>
  <si>
    <t>STARBUCKS #00611 SAN Epic city Accounting Play        02/10</t>
  </si>
  <si>
    <t>Payment to Chase Accounting Playrd ending in 4545 02/03</t>
  </si>
  <si>
    <t>Payment to Chase Accounting Playrd ending in 4545 01/14</t>
  </si>
  <si>
    <t>Payment to Chase Accounting Playrd ending in 4545 01/07</t>
  </si>
  <si>
    <t>HARD KNOX Accounting PlayFE - 3RD</t>
  </si>
  <si>
    <t>SQ *WORKSHOP Accounting PlayFE</t>
  </si>
  <si>
    <t>Accounting PlayMICO MUTUAL INS CO</t>
  </si>
  <si>
    <t>Accounting PlayMPUS</t>
  </si>
  <si>
    <t>STATE OF Accounting PlayLIF DMV INT</t>
  </si>
  <si>
    <t>WWW.WORKSHOPAccounting PlayFE.COM</t>
  </si>
  <si>
    <t>ROARING Accounting PlayMP RAILROADS</t>
  </si>
  <si>
    <t>WESTSIDE Accounting PlayFE</t>
  </si>
  <si>
    <t>ELEPHANT &amp; Accounting PlaySTLE - SA</t>
  </si>
  <si>
    <t>YELLOW Accounting PlayRD SERVICES I</t>
  </si>
  <si>
    <t>SQ *WORKSHOP Accounting PlayFE'</t>
  </si>
  <si>
    <t>Continuing eduAccounting Playtion</t>
  </si>
  <si>
    <t>STARBUCKS T5  10431625 JAMAIAccounting Play Accounting Play            09/01</t>
  </si>
  <si>
    <t>OTG JFK T5 VENTURE, LLC JAMAIAccounting Play Accounting Play           09/02</t>
  </si>
  <si>
    <t>STARBUCKS T5  10431625 JAMAIAccounting Play Accounting Play            08/30</t>
  </si>
  <si>
    <t>Coffee Bar KearAccounting Play Epic city Accounting Play           08/04</t>
  </si>
  <si>
    <t>LUCKY PENAccounting Play RESTAURA Epic city Accounting Play        07/06</t>
  </si>
  <si>
    <t>AANGAN RESTAURANT ALBAAccounting Play Accounting Play                  03/14</t>
  </si>
  <si>
    <t>Coffee Bar KearAccounting Play</t>
  </si>
  <si>
    <t>Accounting PlayC-TAXI</t>
  </si>
  <si>
    <t>PATRICK AND COMPAAccounting Play</t>
  </si>
  <si>
    <t>App revenue            ACH/CRED                   PPD ID: A243609761</t>
  </si>
  <si>
    <t>App revenue STORE  #R075</t>
  </si>
  <si>
    <t>APL*App revenue ITUNES STORE</t>
  </si>
  <si>
    <t>APL*App revenueONLINESTOREUS</t>
  </si>
  <si>
    <t>Dev App revenue fee</t>
  </si>
  <si>
    <t xml:space="preserve">App revenue            ACH/CRED                   PPD ID: </t>
  </si>
  <si>
    <t>Payment to Chase Accounting Playrd ending in</t>
  </si>
  <si>
    <t>Draw</t>
  </si>
  <si>
    <t>DEVELOPMENT</t>
  </si>
  <si>
    <t>Asset</t>
  </si>
  <si>
    <t>OFFICE SPACE</t>
  </si>
  <si>
    <t>OFFICE SPACE, LLC</t>
  </si>
  <si>
    <t>Apple</t>
  </si>
  <si>
    <t>Client 1</t>
  </si>
  <si>
    <t>Client 2</t>
  </si>
  <si>
    <t xml:space="preserve">USPS </t>
  </si>
  <si>
    <t>Row Labels</t>
  </si>
  <si>
    <t>Grand Total</t>
  </si>
  <si>
    <t>Sum of Amount</t>
  </si>
  <si>
    <t>Example pivot table:</t>
  </si>
  <si>
    <t>Mail Service</t>
  </si>
  <si>
    <t>SUPERMAIL HELP</t>
  </si>
  <si>
    <t>Asset Software</t>
  </si>
  <si>
    <t>Office Space</t>
  </si>
  <si>
    <t>Bank fees Other</t>
  </si>
  <si>
    <t>Exluded: Draw, Assets, Health, Insurance, transfers</t>
  </si>
  <si>
    <t>Other office</t>
  </si>
  <si>
    <t>Provide to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</si>
</sst>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164" fontId="0" fillId="0" borderId="0" xfId="1" applyNumberFormat="1" applyFont="1" applyAlignment="1"/>
    <xf numFmtId="164" fontId="0" fillId="0" borderId="1" xfId="1" applyNumberFormat="1" applyFont="1" applyBorder="1" applyAlignment="1"/>
    <xf numFmtId="164" fontId="0" fillId="0" borderId="2" xfId="1" applyNumberFormat="1" applyFont="1" applyBorder="1" applyAlignment="1"/>
    <xf numFmtId="164" fontId="0" fillId="0" borderId="0" xfId="1" applyNumberFormat="1" applyFont="1" applyBorder="1" applyAlignment="1"/>
    <xf numFmtId="10" fontId="0" fillId="2" borderId="0" xfId="2" applyNumberFormat="1" applyFont="1" applyFill="1" applyAlignment="1"/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/>
    <xf numFmtId="164" fontId="0" fillId="2" borderId="0" xfId="1" applyNumberFormat="1" applyFont="1" applyFill="1" applyBorder="1" applyAlignment="1"/>
    <xf numFmtId="164" fontId="0" fillId="2" borderId="0" xfId="1" applyNumberFormat="1" applyFont="1" applyFill="1" applyAlignment="1"/>
    <xf numFmtId="0" fontId="3" fillId="0" borderId="0" xfId="0" applyFont="1" applyAlignment="1">
      <alignment horizontal="right"/>
    </xf>
    <xf numFmtId="164" fontId="3" fillId="0" borderId="1" xfId="1" applyNumberFormat="1" applyFont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0" fillId="0" borderId="0" xfId="1" applyFont="1"/>
    <xf numFmtId="0" fontId="0" fillId="0" borderId="0" xfId="1" applyNumberFormat="1" applyFont="1"/>
    <xf numFmtId="0" fontId="0" fillId="0" borderId="0" xfId="0" applyNumberFormat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NumberFormat="1" applyFont="1"/>
    <xf numFmtId="0" fontId="3" fillId="0" borderId="0" xfId="1" applyNumberFormat="1" applyFont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43" fontId="0" fillId="0" borderId="0" xfId="0" applyNumberFormat="1" applyAlignment="1">
      <alignment wrapText="1"/>
    </xf>
    <xf numFmtId="0" fontId="3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t" refreshedDate="41921.549191319442" createdVersion="4" refreshedVersion="4" minRefreshableVersion="3" recordCount="450">
  <cacheSource type="worksheet">
    <worksheetSource ref="A4:E454" sheet="Pivot Table Tool DRAFT"/>
  </cacheSource>
  <cacheFields count="5">
    <cacheField name="Trans Date" numFmtId="14">
      <sharedItems containsSemiMixedTypes="0" containsNonDate="0" containsDate="1" containsString="0" minDate="2014-01-02T00:00:00" maxDate="2014-10-04T00:00:00"/>
    </cacheField>
    <cacheField name="Description" numFmtId="0">
      <sharedItems/>
    </cacheField>
    <cacheField name="Amount" numFmtId="43">
      <sharedItems containsSemiMixedTypes="0" containsString="0" containsNumber="1" minValue="-8000" maxValue="18950"/>
    </cacheField>
    <cacheField name="Class" numFmtId="0">
      <sharedItems count="43">
        <s v="Revenue accounting"/>
        <s v="Draw"/>
        <s v="Transfer"/>
        <s v="Internet"/>
        <s v="Health insurance"/>
        <s v="Revenue app"/>
        <s v="Meals and entertainment"/>
        <s v="Bank fees"/>
        <s v="Travel"/>
        <s v="Revenue tax"/>
        <s v="Postage"/>
        <s v="Supplies"/>
        <s v="Domain name"/>
        <s v="Interest"/>
        <s v="Site"/>
        <s v="Asset Microphone"/>
        <s v="App dev"/>
        <s v="Other office"/>
        <s v="Networking"/>
        <s v="Office Space"/>
        <s v="App testing"/>
        <s v="Insurance"/>
        <s v="Hosting and storage"/>
        <s v="Software expense"/>
        <s v="Bank fees Other"/>
        <s v="Mail Service"/>
        <s v="Telephone"/>
        <s v="Dev"/>
        <s v="App dev translation"/>
        <s v="Asset Software"/>
        <s v="Asset computer"/>
        <s v="Tax local"/>
        <s v="Asset"/>
        <s v="Parking"/>
        <s v="Dev App revenue fee"/>
        <s v="Asset iPhone 5"/>
        <s v="Continuing eduAccounting Playtion"/>
        <s v="Office Techshop" u="1"/>
        <s v="Office ECM mail" u="1"/>
        <s v="IRS fees" u="1"/>
        <s v="Bank fees Bay Bucks" u="1"/>
        <s v="Software Accounting Playpitalize" u="1"/>
        <s v="Office Workshop Accounting Playfé" u="1"/>
      </sharedItems>
    </cacheField>
    <cacheField name="Accou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0">
  <r>
    <d v="2014-09-30T00:00:00"/>
    <s v="ATM CHECK DEPOSIT 09/30 595 MARKET ST Epic city Accounting Play"/>
    <n v="13500"/>
    <x v="0"/>
    <s v="Bank"/>
  </r>
  <r>
    <d v="2014-09-29T00:00:00"/>
    <s v="Coffee Bar Montgomery SF Accounting Play                  09/26"/>
    <n v="-2.06"/>
    <x v="1"/>
    <s v="Bank"/>
  </r>
  <r>
    <d v="2014-09-29T00:00:00"/>
    <s v="Online Transfer to CHK ...2376 transaction#"/>
    <n v="-400"/>
    <x v="2"/>
    <s v="Bank"/>
  </r>
  <r>
    <d v="2014-09-26T00:00:00"/>
    <s v="ATM WITHDRAWAL                       006072  09/26101 MONTG"/>
    <n v="-100"/>
    <x v="1"/>
    <s v="Bank"/>
  </r>
  <r>
    <d v="2014-09-22T00:00:00"/>
    <s v="Online Transfer to CHK ...2376 transaction#:"/>
    <n v="-630.34"/>
    <x v="2"/>
    <s v="Bank"/>
  </r>
  <r>
    <d v="2014-09-15T00:00:00"/>
    <s v="ATM CHECK DEPOSIT 09/15 595 MARKET ST Epic city Accounting Play"/>
    <n v="18590"/>
    <x v="0"/>
    <s v="Bank"/>
  </r>
  <r>
    <d v="2014-09-12T00:00:00"/>
    <s v="JETBLUE INFLIGHT"/>
    <n v="-7"/>
    <x v="3"/>
    <s v="Bank"/>
  </r>
  <r>
    <d v="2014-09-08T00:00:00"/>
    <s v="Payment to Chase Accounting Playrd ending in"/>
    <n v="-200"/>
    <x v="2"/>
    <s v="Bank"/>
  </r>
  <r>
    <d v="2014-09-08T00:00:00"/>
    <s v="ANTHEM BLUECROSS BLUE CROSS"/>
    <n v="-214.22"/>
    <x v="4"/>
    <s v="Bank"/>
  </r>
  <r>
    <d v="2014-09-08T00:00:00"/>
    <s v="ANTHEM BLUECROSS BLUE CROSS"/>
    <n v="-6.89"/>
    <x v="4"/>
    <s v="Bank"/>
  </r>
  <r>
    <d v="2014-09-04T00:00:00"/>
    <s v="App revenue            ACH/CRED                   PPD ID: "/>
    <n v="150"/>
    <x v="5"/>
    <s v="Bank"/>
  </r>
  <r>
    <d v="2014-09-04T00:00:00"/>
    <s v="MUSKAAN CUISINE OF I Epic city Accounting Play        09/03"/>
    <n v="-10.49"/>
    <x v="6"/>
    <s v="Bank"/>
  </r>
  <r>
    <d v="2014-09-04T00:00:00"/>
    <s v="SQ *WORKSHOP Accounting PlayFE Epic city Accounting Play           09/03"/>
    <n v="-2.5"/>
    <x v="1"/>
    <s v="Bank"/>
  </r>
  <r>
    <d v="2014-09-03T00:00:00"/>
    <s v="STARBUCKS T5  10431625 JAMAIAccounting Play Accounting Play            09/01"/>
    <n v="-2.67"/>
    <x v="1"/>
    <s v="Bank"/>
  </r>
  <r>
    <d v="2014-09-03T00:00:00"/>
    <s v="OTG JFK T5 VENTURE, LLC JAMAIAccounting Play Accounting Play           09/02"/>
    <n v="-4.67"/>
    <x v="1"/>
    <s v="Bank"/>
  </r>
  <r>
    <d v="2014-09-02T00:00:00"/>
    <s v="Online Transfer from CHK ...2376 transaction#: 4128764118"/>
    <n v="8000"/>
    <x v="2"/>
    <s v="Bank"/>
  </r>
  <r>
    <d v="2014-09-02T00:00:00"/>
    <s v="STARBUCKS T5  10431625 JAMAIAccounting Play Accounting Play            08/30"/>
    <n v="-2.23"/>
    <x v="1"/>
    <s v="Bank"/>
  </r>
  <r>
    <d v="2014-09-02T00:00:00"/>
    <s v="Payment to Chase Accounting Playrd ending in 6525 09/02"/>
    <n v="-8000"/>
    <x v="2"/>
    <s v="Bank"/>
  </r>
  <r>
    <d v="2014-08-27T00:00:00"/>
    <s v="Payment to Chase Accounting Playrd ending in 4545 08/27"/>
    <n v="-1000"/>
    <x v="2"/>
    <s v="Bank"/>
  </r>
  <r>
    <d v="2014-08-22T00:00:00"/>
    <s v="SHOPPERS CORNER Surf town Accounting Play                08/22 Purchase $3.71 Accounting Playsh Back $60.00"/>
    <n v="-63.71"/>
    <x v="1"/>
    <s v="Bank"/>
  </r>
  <r>
    <d v="2014-08-22T00:00:00"/>
    <s v="WHOLE FOODS MARK 911 S Surf town Accounting Play 236387  08/22"/>
    <n v="-6.8"/>
    <x v="1"/>
    <s v="Bank"/>
  </r>
  <r>
    <d v="2014-08-22T00:00:00"/>
    <s v="SHELL Service Station Accounting PlayPITOLA Accounting Play    017859  08/22"/>
    <n v="-84.87"/>
    <x v="1"/>
    <s v="Bank"/>
  </r>
  <r>
    <d v="2014-08-19T00:00:00"/>
    <s v="SQ *WORKSHOP Accounting PlayFE' Epic city Accounting Play          08/18"/>
    <n v="-2"/>
    <x v="1"/>
    <s v="Bank"/>
  </r>
  <r>
    <d v="2014-08-18T00:00:00"/>
    <s v="ATM CHECK DEPOSIT 08/18 595 MARKET ST Epic city Accounting Play"/>
    <n v="16380"/>
    <x v="0"/>
    <s v="Bank"/>
  </r>
  <r>
    <d v="2014-08-12T00:00:00"/>
    <s v="SQ *BLUE BOTTLE COFF Epic city Accounting Play        08/11"/>
    <n v="-4"/>
    <x v="1"/>
    <s v="Bank"/>
  </r>
  <r>
    <d v="2014-08-12T00:00:00"/>
    <s v="Payment to Chase Accounting Playrd ending in 4545 08/12"/>
    <n v="-400"/>
    <x v="2"/>
    <s v="Bank"/>
  </r>
  <r>
    <d v="2014-08-11T00:00:00"/>
    <s v="LA BOULANGE DE SUTTE Epic city Accounting Play        08/08"/>
    <n v="-1.75"/>
    <x v="1"/>
    <s v="Bank"/>
  </r>
  <r>
    <d v="2014-08-11T00:00:00"/>
    <s v="NON-CHASE ATM WITHDRAW               124338  08/091015 Fols"/>
    <n v="-203.5"/>
    <x v="1"/>
    <s v="Bank"/>
  </r>
  <r>
    <d v="2014-08-11T00:00:00"/>
    <s v="NON-CHASE ATM FEE-WITH"/>
    <n v="-2"/>
    <x v="7"/>
    <s v="Bank"/>
  </r>
  <r>
    <d v="2014-08-06T00:00:00"/>
    <s v="Coffee Bar KearAccounting Play Epic city Accounting Play           08/04"/>
    <n v="-2.58"/>
    <x v="1"/>
    <s v="Bank"/>
  </r>
  <r>
    <d v="2014-08-06T00:00:00"/>
    <s v="ANTHEM BLUECROSS BLUE CROSS"/>
    <n v="-214.22"/>
    <x v="4"/>
    <s v="Bank"/>
  </r>
  <r>
    <d v="2014-08-06T00:00:00"/>
    <s v="ANTHEM BLUECROSS BLUE CROSS"/>
    <n v="-6.89"/>
    <x v="4"/>
    <s v="Bank"/>
  </r>
  <r>
    <d v="2014-08-05T00:00:00"/>
    <s v="DAVID SAHAGUN E Epic city Accounting Play     189130  08/04"/>
    <n v="-1.49"/>
    <x v="1"/>
    <s v="Bank"/>
  </r>
  <r>
    <d v="2014-08-04T00:00:00"/>
    <s v="Payment to Chase Accounting Playrd ending in 4545 08/04"/>
    <n v="-300"/>
    <x v="2"/>
    <s v="Bank"/>
  </r>
  <r>
    <d v="2014-08-01T00:00:00"/>
    <s v="Coffee Bar Montgomery SF Accounting Play                  07/30"/>
    <n v="-2.06"/>
    <x v="1"/>
    <s v="Bank"/>
  </r>
  <r>
    <d v="2014-07-31T00:00:00"/>
    <s v="App revenue            ACH/CRED                   PPD ID: A243609761"/>
    <n v="17.649999999999999"/>
    <x v="5"/>
    <s v="Bank"/>
  </r>
  <r>
    <d v="2014-07-28T00:00:00"/>
    <s v="PLENTEA Epic city Accounting Play                     07/24"/>
    <n v="-9.73"/>
    <x v="6"/>
    <s v="Bank"/>
  </r>
  <r>
    <d v="2014-07-25T00:00:00"/>
    <s v="COFFEE BAR MONTGOMER Epic city Accounting Play        07/24"/>
    <n v="-3.35"/>
    <x v="1"/>
    <s v="Bank"/>
  </r>
  <r>
    <d v="2014-07-22T00:00:00"/>
    <s v="ATM CHECK DEPOSIT 07/22 595 MARKET ST Epic city Accounting Play"/>
    <n v="6450"/>
    <x v="0"/>
    <s v="Bank"/>
  </r>
  <r>
    <d v="2014-07-14T00:00:00"/>
    <s v="BOXED FOODS CO Epic city Accounting Play              07/10"/>
    <n v="-10.5"/>
    <x v="6"/>
    <s v="Bank"/>
  </r>
  <r>
    <d v="2014-07-14T00:00:00"/>
    <s v="EMPORIO RULLI IL Accounting PlayFFE LARKSPUR Accounting Play           07/11"/>
    <n v="-7.07"/>
    <x v="6"/>
    <s v="Bank"/>
  </r>
  <r>
    <d v="2014-07-08T00:00:00"/>
    <s v="ARROW CHECKER Epic city Accounting Play               07/06"/>
    <n v="-16.5"/>
    <x v="8"/>
    <s v="Bank"/>
  </r>
  <r>
    <d v="2014-07-08T00:00:00"/>
    <s v="ANTHEM BLUECROSS BLUE CROSS"/>
    <n v="-214.22"/>
    <x v="4"/>
    <s v="Bank"/>
  </r>
  <r>
    <d v="2014-07-08T00:00:00"/>
    <s v="ANTHEM BLUECROSS BLUE CROSS"/>
    <n v="-6.89"/>
    <x v="4"/>
    <s v="Bank"/>
  </r>
  <r>
    <d v="2014-07-07T00:00:00"/>
    <s v="LUCKY PENAccounting Play RESTAURA Epic city Accounting Play        07/06"/>
    <n v="-14.29"/>
    <x v="1"/>
    <s v="Bank"/>
  </r>
  <r>
    <d v="2014-07-03T00:00:00"/>
    <s v="Online Transfer from CHK ...2376 transaction#: 4015233323"/>
    <n v="500"/>
    <x v="2"/>
    <s v="Bank"/>
  </r>
  <r>
    <d v="2014-07-03T00:00:00"/>
    <s v="App revenue            ACH/CRED                   PPD ID: A243609761"/>
    <n v="24.87"/>
    <x v="5"/>
    <s v="Bank"/>
  </r>
  <r>
    <d v="2014-07-03T00:00:00"/>
    <s v="Payment to Chase Accounting Playrd ending in 4545 07/03"/>
    <n v="-150"/>
    <x v="2"/>
    <s v="Bank"/>
  </r>
  <r>
    <d v="2014-06-30T00:00:00"/>
    <s v="STARBUCKS #00628 SAN Epic city Accounting Play        06/27"/>
    <n v="-6.95"/>
    <x v="1"/>
    <s v="Bank"/>
  </r>
  <r>
    <d v="2014-06-30T00:00:00"/>
    <s v="BAMBOO ASIA Epic city Accounting Play                 06/27"/>
    <n v="-10.82"/>
    <x v="6"/>
    <s v="Bank"/>
  </r>
  <r>
    <d v="2014-06-23T00:00:00"/>
    <s v="Payment to Chase Accounting Playrd ending in 4545 06/23"/>
    <n v="-100"/>
    <x v="2"/>
    <s v="Bank"/>
  </r>
  <r>
    <d v="2014-06-17T00:00:00"/>
    <s v="DNC TRAVEL -ONTARI ONTARIO Accounting Play                06/15"/>
    <n v="-2.3199999999999998"/>
    <x v="1"/>
    <s v="Bank"/>
  </r>
  <r>
    <d v="2014-06-12T00:00:00"/>
    <s v="SQ *Accounting PlayFE TERMINUS Epic city Accounting Play           06/11"/>
    <n v="-2.5"/>
    <x v="1"/>
    <s v="Bank"/>
  </r>
  <r>
    <d v="2014-06-11T00:00:00"/>
    <s v="CHIPOTLE 0839 Epic city Accounting Play               06/10"/>
    <n v="-8.32"/>
    <x v="1"/>
    <s v="Bank"/>
  </r>
  <r>
    <d v="2014-06-06T00:00:00"/>
    <s v="PEETS 14102 Epic city Accounting Play                 06/05"/>
    <n v="-3"/>
    <x v="1"/>
    <s v="Bank"/>
  </r>
  <r>
    <d v="2014-06-06T00:00:00"/>
    <s v="ANTHEM BLUECROSS BLUE CROSS"/>
    <n v="-214.22"/>
    <x v="4"/>
    <s v="Bank"/>
  </r>
  <r>
    <d v="2014-06-06T00:00:00"/>
    <s v="ANTHEM BLUECROSS BLUE CROSS"/>
    <n v="-6.89"/>
    <x v="4"/>
    <s v="Bank"/>
  </r>
  <r>
    <d v="2014-06-05T00:00:00"/>
    <s v="PEETS 14102 Epic city Accounting Play                 06/04"/>
    <n v="-3"/>
    <x v="1"/>
    <s v="Bank"/>
  </r>
  <r>
    <d v="2014-06-04T00:00:00"/>
    <s v="PEETS 14102 Epic city Accounting Play                 06/03"/>
    <n v="-2.5499999999999998"/>
    <x v="1"/>
    <s v="Bank"/>
  </r>
  <r>
    <d v="2014-06-04T00:00:00"/>
    <s v="NNT BART-CLIPPER EM6 Epic city Accounting Play261646  06/04"/>
    <n v="-80"/>
    <x v="1"/>
    <s v="Bank"/>
  </r>
  <r>
    <d v="2014-06-03T00:00:00"/>
    <s v="SQ *BLUE BOTTLE COFF Epic city Accounting Play        06/02"/>
    <n v="-4"/>
    <x v="1"/>
    <s v="Bank"/>
  </r>
  <r>
    <d v="2014-06-03T00:00:00"/>
    <s v="Payment to Chase Accounting Playrd ending in 4545 06/03"/>
    <n v="-400"/>
    <x v="2"/>
    <s v="Bank"/>
  </r>
  <r>
    <d v="2014-05-30T00:00:00"/>
    <s v="SERVICE FEE"/>
    <n v="-12"/>
    <x v="7"/>
    <s v="Bank"/>
  </r>
  <r>
    <d v="2014-05-22T00:00:00"/>
    <s v="Online Transfer from CHK ...2376 transaction#: 3935274059"/>
    <n v="3000"/>
    <x v="2"/>
    <s v="Bank"/>
  </r>
  <r>
    <d v="2014-05-22T00:00:00"/>
    <s v="Payment to Chase Accounting Playrd ending in 4545 05/22"/>
    <n v="-3000"/>
    <x v="2"/>
    <s v="Bank"/>
  </r>
  <r>
    <d v="2014-05-16T00:00:00"/>
    <s v="DEPOSIT  ID NUMBER 503694"/>
    <n v="18950"/>
    <x v="9"/>
    <s v="Bank"/>
  </r>
  <r>
    <d v="2014-05-14T00:00:00"/>
    <s v="Online Transfer from CHK ...2376 transaction#: 3920428721"/>
    <n v="1000"/>
    <x v="2"/>
    <s v="Bank"/>
  </r>
  <r>
    <d v="2014-05-14T00:00:00"/>
    <s v="Payment to Chase Accounting Playrd ending in 4545 05/14"/>
    <n v="-1000"/>
    <x v="2"/>
    <s v="Bank"/>
  </r>
  <r>
    <d v="2014-05-07T00:00:00"/>
    <s v="Payment to Chase Accounting Playrd ending in 4545 05/07"/>
    <n v="-100"/>
    <x v="2"/>
    <s v="Bank"/>
  </r>
  <r>
    <d v="2014-05-06T00:00:00"/>
    <s v="ANTHEM BLUECROSS BLUE CROSS"/>
    <n v="-214.22"/>
    <x v="4"/>
    <s v="Bank"/>
  </r>
  <r>
    <d v="2014-05-06T00:00:00"/>
    <s v="ANTHEM BLUECROSS BLUE CROSS"/>
    <n v="-6.89"/>
    <x v="4"/>
    <s v="Bank"/>
  </r>
  <r>
    <d v="2014-05-02T00:00:00"/>
    <s v="STARBUCKS SAN MATEO Accounting Play                       04/29"/>
    <n v="-2.15"/>
    <x v="1"/>
    <s v="Bank"/>
  </r>
  <r>
    <d v="2014-04-30T00:00:00"/>
    <s v="USPS 0568470052 Epic city Accounting Play     001635  04/30"/>
    <n v="-5.6"/>
    <x v="10"/>
    <s v="Bank"/>
  </r>
  <r>
    <d v="2014-04-29T00:00:00"/>
    <s v="MIXT GREENS Epic city Accounting Play                 04/28"/>
    <n v="-10.3"/>
    <x v="1"/>
    <s v="Bank"/>
  </r>
  <r>
    <d v="2014-04-28T00:00:00"/>
    <s v="ATM CHECK DEPOSIT 04/28 101 MONTGOMERY ST Epic city Accounting Play"/>
    <n v="400"/>
    <x v="2"/>
    <s v="Bank"/>
  </r>
  <r>
    <d v="2014-04-28T00:00:00"/>
    <s v="PEET'S #02202 Epic city Accounting Play               04/25"/>
    <n v="-1.8"/>
    <x v="1"/>
    <s v="Bank"/>
  </r>
  <r>
    <d v="2014-04-28T00:00:00"/>
    <s v="ATM WITHDRAWAL                       007809  04/28101 MONTG"/>
    <n v="-100"/>
    <x v="1"/>
    <s v="Bank"/>
  </r>
  <r>
    <d v="2014-04-24T00:00:00"/>
    <s v="Online Transfer from CHK ...2376 transaction#: 3880467867"/>
    <n v="1000"/>
    <x v="1"/>
    <s v="Bank"/>
  </r>
  <r>
    <d v="2014-04-24T00:00:00"/>
    <s v="PEET'S #02202 Epic city Accounting Play               04/23"/>
    <n v="-2.5499999999999998"/>
    <x v="1"/>
    <s v="Bank"/>
  </r>
  <r>
    <d v="2014-04-24T00:00:00"/>
    <s v="Payment to Chase Accounting Playrd ending in 4545 04/24"/>
    <n v="-1000"/>
    <x v="2"/>
    <s v="Bank"/>
  </r>
  <r>
    <d v="2014-04-23T00:00:00"/>
    <s v="SUBWAY        032766 Epic city Accounting Play        04/22"/>
    <n v="-3.26"/>
    <x v="1"/>
    <s v="Bank"/>
  </r>
  <r>
    <d v="2014-04-23T00:00:00"/>
    <s v="RED CHILLI LLC Epic city Accounting Play              04/23"/>
    <n v="-9.7799999999999994"/>
    <x v="1"/>
    <s v="Bank"/>
  </r>
  <r>
    <d v="2014-04-22T00:00:00"/>
    <s v="COWGIRL CREAMERY Epic city Accounting Play            04/21"/>
    <n v="-16.989999999999998"/>
    <x v="6"/>
    <s v="Bank"/>
  </r>
  <r>
    <d v="2014-04-22T00:00:00"/>
    <s v="SQ *BLUE BOTTLE COFF Epic city Accounting Play        04/21"/>
    <n v="-3.25"/>
    <x v="1"/>
    <s v="Bank"/>
  </r>
  <r>
    <d v="2014-04-16T00:00:00"/>
    <s v="PAYPAL           TRANSFER                   PPD ID: PAYPALSD11"/>
    <n v="350"/>
    <x v="2"/>
    <s v="Bank"/>
  </r>
  <r>
    <d v="2014-04-15T00:00:00"/>
    <s v="USPS 056847956247047 Epic city Accounting Play        04/14"/>
    <n v="-4"/>
    <x v="1"/>
    <s v="Bank"/>
  </r>
  <r>
    <d v="2014-04-15T00:00:00"/>
    <s v="79 Epic city Accounting Play                          04/15"/>
    <n v="-30.45"/>
    <x v="1"/>
    <s v="Bank"/>
  </r>
  <r>
    <d v="2014-04-14T00:00:00"/>
    <s v="STARBUCKS #05405 SAN Epic city Accounting Play        04/12"/>
    <n v="-12.15"/>
    <x v="6"/>
    <s v="Bank"/>
  </r>
  <r>
    <d v="2014-04-14T00:00:00"/>
    <s v="SQ *BLUE BOTTLE COFF Epic city Accounting Play        04/13"/>
    <n v="-3.25"/>
    <x v="1"/>
    <s v="Bank"/>
  </r>
  <r>
    <d v="2014-04-14T00:00:00"/>
    <s v="Payment to Chase Accounting Playrd ending in 4545 04/14"/>
    <n v="-400"/>
    <x v="2"/>
    <s v="Bank"/>
  </r>
  <r>
    <d v="2014-04-08T00:00:00"/>
    <s v="MISS TOMATO SANDWICH Epic city Accounting Play        04/07"/>
    <n v="-7.25"/>
    <x v="1"/>
    <s v="Bank"/>
  </r>
  <r>
    <d v="2014-04-08T00:00:00"/>
    <s v="ANTHEM BLUECROSS BLUE CROSS"/>
    <n v="-428.44"/>
    <x v="4"/>
    <s v="Bank"/>
  </r>
  <r>
    <d v="2014-04-08T00:00:00"/>
    <s v="ANTHEM BLUECROSS BLUE CROSS"/>
    <n v="-20.67"/>
    <x v="4"/>
    <s v="Bank"/>
  </r>
  <r>
    <d v="2014-04-07T00:00:00"/>
    <s v="DEPOSIT  ID NUMBER 425467"/>
    <n v="14650"/>
    <x v="9"/>
    <s v="Bank"/>
  </r>
  <r>
    <d v="2014-04-03T00:00:00"/>
    <s v="Payment to Chase Accounting Playrd ending in 4545 04/03"/>
    <n v="-200"/>
    <x v="2"/>
    <s v="Bank"/>
  </r>
  <r>
    <d v="2014-03-31T00:00:00"/>
    <s v="STARBUCKS SAN MATEO Accounting Play                       03/28"/>
    <n v="-1.75"/>
    <x v="1"/>
    <s v="Bank"/>
  </r>
  <r>
    <d v="2014-03-31T00:00:00"/>
    <s v="SUTTER STOCKTON GARA Epic city Accounting Play        03/28"/>
    <n v="-7"/>
    <x v="1"/>
    <s v="Bank"/>
  </r>
  <r>
    <d v="2014-03-28T00:00:00"/>
    <s v="SFMTA 5TH &amp; MISSION Epic city Accounting Play         03/27"/>
    <n v="-7"/>
    <x v="1"/>
    <s v="Bank"/>
  </r>
  <r>
    <d v="2014-03-27T00:00:00"/>
    <s v="CHEZ FAYALA LLC Epic city Accounting Play             03/26"/>
    <n v="-10.88"/>
    <x v="1"/>
    <s v="Bank"/>
  </r>
  <r>
    <d v="2014-03-26T00:00:00"/>
    <s v="PAYPAL           TRANSFER                   PPD ID: PAYPALSD11"/>
    <n v="125"/>
    <x v="2"/>
    <s v="Bank"/>
  </r>
  <r>
    <d v="2014-03-25T00:00:00"/>
    <s v="PEETS 19102 Epic city Accounting Play                 03/24"/>
    <n v="-1.95"/>
    <x v="1"/>
    <s v="Bank"/>
  </r>
  <r>
    <d v="2014-03-24T00:00:00"/>
    <s v="Online Transfer from CHK ...2376 transaction#: 3822340808"/>
    <n v="1000"/>
    <x v="2"/>
    <s v="Bank"/>
  </r>
  <r>
    <d v="2014-03-24T00:00:00"/>
    <s v="PEETS 19102 Epic city Accounting Play                 03/21"/>
    <n v="-2.5499999999999998"/>
    <x v="1"/>
    <s v="Bank"/>
  </r>
  <r>
    <d v="2014-03-24T00:00:00"/>
    <s v="WALGREENS 730 MARKET Epic city Accounting Play735843  03/22"/>
    <n v="-4.1100000000000003"/>
    <x v="11"/>
    <s v="Bank"/>
  </r>
  <r>
    <d v="2014-03-24T00:00:00"/>
    <s v="Payment to Chase Accounting Playrd ending in 4545 03/24"/>
    <n v="-1000"/>
    <x v="2"/>
    <s v="Bank"/>
  </r>
  <r>
    <d v="2014-03-19T00:00:00"/>
    <s v="Online Transfer from CHK ...2376 transaction#: 3814109116"/>
    <n v="1000"/>
    <x v="2"/>
    <s v="Bank"/>
  </r>
  <r>
    <d v="2014-03-19T00:00:00"/>
    <s v="CHEZ FAYALA LLC Epic city Accounting Play             03/18"/>
    <n v="-5.44"/>
    <x v="1"/>
    <s v="Bank"/>
  </r>
  <r>
    <d v="2014-03-19T00:00:00"/>
    <s v="Payment to Chase Accounting Playrd ending in 4545 03/19"/>
    <n v="-500"/>
    <x v="2"/>
    <s v="Bank"/>
  </r>
  <r>
    <d v="2014-03-17T00:00:00"/>
    <s v="SQ *RITUAL COFFEE Epic city Accounting Play           03/14"/>
    <n v="-8.5"/>
    <x v="1"/>
    <s v="Bank"/>
  </r>
  <r>
    <d v="2014-03-17T00:00:00"/>
    <s v="AANGAN RESTAURANT ALBAAccounting Play Accounting Play                  03/14"/>
    <n v="-62.07"/>
    <x v="6"/>
    <s v="Bank"/>
  </r>
  <r>
    <d v="2014-03-17T00:00:00"/>
    <s v="ATM WITHDRAWAL                       007626  03/142112 15TH"/>
    <n v="-100"/>
    <x v="1"/>
    <s v="Bank"/>
  </r>
  <r>
    <d v="2014-03-17T00:00:00"/>
    <s v="WHOLE FOODS MARK 176 Epic city Accounting Play        03/16 Purchase $23.63 Accounting Playsh Back $40.00"/>
    <n v="-63.63"/>
    <x v="1"/>
    <s v="Bank"/>
  </r>
  <r>
    <d v="2014-03-14T00:00:00"/>
    <s v="ANTHEM BLUECROSS BLUE CROSS"/>
    <n v="-10.32"/>
    <x v="1"/>
    <s v="Bank"/>
  </r>
  <r>
    <d v="2014-03-14T00:00:00"/>
    <s v="ANTHEM BLUECROSS BLUE CROSS"/>
    <n v="-214.22"/>
    <x v="4"/>
    <s v="Bank"/>
  </r>
  <r>
    <d v="2014-03-13T00:00:00"/>
    <s v="CHEZ FAYALA LLC Epic city Accounting Play             03/12"/>
    <n v="-10.88"/>
    <x v="1"/>
    <s v="Bank"/>
  </r>
  <r>
    <d v="2014-03-12T00:00:00"/>
    <s v="ANTHEM BLUECROSS BLUE CROSS"/>
    <n v="-214.22"/>
    <x v="4"/>
    <s v="Bank"/>
  </r>
  <r>
    <d v="2014-03-12T00:00:00"/>
    <s v="ANTHEM BLUECROSS BLUE CROSS"/>
    <n v="-6.89"/>
    <x v="4"/>
    <s v="Bank"/>
  </r>
  <r>
    <d v="2014-03-11T00:00:00"/>
    <s v="Payment to Chase Accounting Playrd ending in 4545 03/11"/>
    <n v="-300"/>
    <x v="2"/>
    <s v="Bank"/>
  </r>
  <r>
    <d v="2014-03-04T00:00:00"/>
    <s v="Payment to Chase Accounting Playrd ending in 4545 03/04"/>
    <n v="-77"/>
    <x v="2"/>
    <s v="Bank"/>
  </r>
  <r>
    <d v="2014-03-04T00:00:00"/>
    <s v="ATM WITHDRAWAL                       000740  03/04401 Accounting PlayLIF"/>
    <n v="-200"/>
    <x v="1"/>
    <s v="Bank"/>
  </r>
  <r>
    <d v="2014-02-28T00:00:00"/>
    <s v="ATM WITHDRAWAL                       006218  02/282429 Accounting PlayLI"/>
    <n v="-140"/>
    <x v="1"/>
    <s v="Bank"/>
  </r>
  <r>
    <d v="2014-02-28T00:00:00"/>
    <s v="SERVICE FEE"/>
    <n v="-12"/>
    <x v="7"/>
    <s v="Bank"/>
  </r>
  <r>
    <d v="2014-02-24T00:00:00"/>
    <s v="ATM WITHDRAWAL                       002317  02/23810 VALEN"/>
    <n v="-100"/>
    <x v="1"/>
    <s v="Bank"/>
  </r>
  <r>
    <d v="2014-02-18T00:00:00"/>
    <s v="ATM WITHDRAWAL                       005095  02/182 EMBARAccounting Play"/>
    <n v="-200"/>
    <x v="1"/>
    <s v="Bank"/>
  </r>
  <r>
    <d v="2014-02-11T00:00:00"/>
    <s v="STARBUCKS #00611 SAN Epic city Accounting Play        02/10"/>
    <n v="-5"/>
    <x v="1"/>
    <s v="Bank"/>
  </r>
  <r>
    <d v="2014-02-03T00:00:00"/>
    <s v="Payment to Chase Accounting Playrd ending in 4545 02/03"/>
    <n v="-300"/>
    <x v="2"/>
    <s v="Bank"/>
  </r>
  <r>
    <d v="2014-01-31T00:00:00"/>
    <s v="SERVICE FEE"/>
    <n v="-12"/>
    <x v="7"/>
    <s v="Bank"/>
  </r>
  <r>
    <d v="2014-01-14T00:00:00"/>
    <s v="Online Transfer from CHK ...2376 transaction#: 3694252522"/>
    <n v="2000"/>
    <x v="2"/>
    <s v="Bank"/>
  </r>
  <r>
    <d v="2014-01-14T00:00:00"/>
    <s v="Payment to Chase Accounting Playrd ending in 4545 01/14"/>
    <n v="-500"/>
    <x v="2"/>
    <s v="Bank"/>
  </r>
  <r>
    <d v="2014-01-07T00:00:00"/>
    <s v="Payment to Chase Accounting Playrd ending in 4545 01/07"/>
    <n v="-100"/>
    <x v="2"/>
    <s v="Bank"/>
  </r>
  <r>
    <d v="2014-10-03T00:00:00"/>
    <s v="Payment Thank You - Web"/>
    <n v="300"/>
    <x v="1"/>
    <s v="Credit Card"/>
  </r>
  <r>
    <d v="2014-10-02T00:00:00"/>
    <s v="GOOGLE apps"/>
    <n v="-17"/>
    <x v="12"/>
    <s v="Credit Card"/>
  </r>
  <r>
    <d v="2014-10-02T00:00:00"/>
    <s v="PURCHASE INTEREST CHARGE"/>
    <n v="-25.97"/>
    <x v="13"/>
    <s v="Credit Card"/>
  </r>
  <r>
    <d v="2014-10-01T00:00:00"/>
    <s v="MYTHEMESHOP.COM"/>
    <n v="-35"/>
    <x v="14"/>
    <s v="Credit Card"/>
  </r>
  <r>
    <d v="2014-10-01T00:00:00"/>
    <s v="UBER TECHNOLOGIES INC"/>
    <n v="-8.7100000000000009"/>
    <x v="8"/>
    <s v="Credit Card"/>
  </r>
  <r>
    <d v="2014-10-01T00:00:00"/>
    <s v="Amazon.com"/>
    <n v="-115.28"/>
    <x v="15"/>
    <s v="Credit Card"/>
  </r>
  <r>
    <d v="2014-09-29T00:00:00"/>
    <s v="DEVELOPMENT"/>
    <n v="-500"/>
    <x v="16"/>
    <s v="Credit Card"/>
  </r>
  <r>
    <d v="2014-09-28T00:00:00"/>
    <s v="HARD KNOX Accounting PlayFE - 3RD"/>
    <n v="-35.799999999999997"/>
    <x v="6"/>
    <s v="Credit Card"/>
  </r>
  <r>
    <d v="2014-09-28T00:00:00"/>
    <s v="Amazon Video On Demand"/>
    <n v="-9.99"/>
    <x v="1"/>
    <s v="Credit Card"/>
  </r>
  <r>
    <d v="2014-09-27T00:00:00"/>
    <s v="SQ *SUTTON CELLARS"/>
    <n v="-14"/>
    <x v="1"/>
    <s v="Credit Card"/>
  </r>
  <r>
    <d v="2014-09-27T00:00:00"/>
    <s v="SMOKESTACK"/>
    <n v="-16"/>
    <x v="6"/>
    <s v="Credit Card"/>
  </r>
  <r>
    <d v="2014-09-27T00:00:00"/>
    <s v="DNH*GODADDY.COM"/>
    <n v="-1.17"/>
    <x v="12"/>
    <s v="Credit Card"/>
  </r>
  <r>
    <d v="2014-09-26T00:00:00"/>
    <s v="FLYWHEEL SOFTWARE, INC"/>
    <n v="-17.079999999999998"/>
    <x v="1"/>
    <s v="Credit Card"/>
  </r>
  <r>
    <d v="2014-09-26T00:00:00"/>
    <s v="USPS "/>
    <n v="-9.0500000000000007"/>
    <x v="10"/>
    <s v="Credit Card"/>
  </r>
  <r>
    <d v="2014-09-26T00:00:00"/>
    <s v="SQ *WORKSHOP Accounting PlayFE"/>
    <n v="-4"/>
    <x v="17"/>
    <s v="Credit Card"/>
  </r>
  <r>
    <d v="2014-09-25T00:00:00"/>
    <s v="FLYWHEEL SOFTWARE, INC"/>
    <n v="-14.44"/>
    <x v="8"/>
    <s v="Credit Card"/>
  </r>
  <r>
    <d v="2014-09-24T00:00:00"/>
    <s v="GOLDEN GATE TOLL INVOI"/>
    <n v="-7"/>
    <x v="1"/>
    <s v="Credit Card"/>
  </r>
  <r>
    <d v="2014-09-24T00:00:00"/>
    <s v="GENERAL ASSEMBLY"/>
    <n v="-15"/>
    <x v="18"/>
    <s v="Credit Card"/>
  </r>
  <r>
    <d v="2014-09-24T00:00:00"/>
    <s v="RED CHILLI LLC"/>
    <n v="-39.76"/>
    <x v="6"/>
    <s v="Credit Card"/>
  </r>
  <r>
    <d v="2014-09-24T00:00:00"/>
    <s v="FASTRAK VIOLATION CENT"/>
    <n v="-32"/>
    <x v="1"/>
    <s v="Credit Card"/>
  </r>
  <r>
    <d v="2014-09-23T00:00:00"/>
    <s v="TIN VIETNAMESE CUISINE"/>
    <n v="-13.42"/>
    <x v="6"/>
    <s v="Credit Card"/>
  </r>
  <r>
    <d v="2014-09-22T00:00:00"/>
    <s v="OFFICE SPACE"/>
    <n v="-95"/>
    <x v="19"/>
    <s v="Credit Card"/>
  </r>
  <r>
    <d v="2014-09-21T00:00:00"/>
    <s v="APP"/>
    <n v="-10"/>
    <x v="20"/>
    <s v="Credit Card"/>
  </r>
  <r>
    <d v="2014-09-20T00:00:00"/>
    <s v="APP"/>
    <n v="-5.98"/>
    <x v="20"/>
    <s v="Credit Card"/>
  </r>
  <r>
    <d v="2014-09-20T00:00:00"/>
    <s v="CCSF MTA IPS PRKNG MET"/>
    <n v="-2.5"/>
    <x v="8"/>
    <s v="Credit Card"/>
  </r>
  <r>
    <d v="2014-09-20T00:00:00"/>
    <s v="EB *BEST PRACTICES OF"/>
    <n v="-16.82"/>
    <x v="18"/>
    <s v="Credit Card"/>
  </r>
  <r>
    <d v="2014-09-19T00:00:00"/>
    <s v="WALGREENS #3358"/>
    <n v="-25.29"/>
    <x v="11"/>
    <s v="Credit Card"/>
  </r>
  <r>
    <d v="2014-09-19T00:00:00"/>
    <s v="FLYWHEEL SOFTWARE, INC"/>
    <n v="-9.82"/>
    <x v="8"/>
    <s v="Credit Card"/>
  </r>
  <r>
    <d v="2014-09-19T00:00:00"/>
    <s v="Accounting PlayMICO MUTUAL INS CO"/>
    <n v="-217.75"/>
    <x v="21"/>
    <s v="Credit Card"/>
  </r>
  <r>
    <d v="2014-09-19T00:00:00"/>
    <s v="GOOGLE *Google Storage"/>
    <n v="-1.99"/>
    <x v="22"/>
    <s v="Credit Card"/>
  </r>
  <r>
    <d v="2014-09-19T00:00:00"/>
    <s v="LEOPOLD'S"/>
    <n v="-15.51"/>
    <x v="6"/>
    <s v="Credit Card"/>
  </r>
  <r>
    <d v="2014-09-17T00:00:00"/>
    <s v="CORNER STORE 3529"/>
    <n v="-71.239999999999995"/>
    <x v="6"/>
    <s v="Credit Card"/>
  </r>
  <r>
    <d v="2014-09-17T00:00:00"/>
    <s v="INTUIT *QB ONLINE"/>
    <n v="-10.36"/>
    <x v="23"/>
    <s v="Credit Card"/>
  </r>
  <r>
    <d v="2014-09-17T00:00:00"/>
    <s v="Amazon Video On Demand"/>
    <n v="-3.99"/>
    <x v="1"/>
    <s v="Credit Card"/>
  </r>
  <r>
    <d v="2014-09-16T00:00:00"/>
    <s v="54 MINT"/>
    <n v="-26.4"/>
    <x v="6"/>
    <s v="Credit Card"/>
  </r>
  <r>
    <d v="2014-09-16T00:00:00"/>
    <s v="SFR TAXI 0112"/>
    <n v="-10.1"/>
    <x v="8"/>
    <s v="Credit Card"/>
  </r>
  <r>
    <d v="2014-09-15T00:00:00"/>
    <s v="Accounting PlayMPUS"/>
    <n v="-46.33"/>
    <x v="6"/>
    <s v="Credit Card"/>
  </r>
  <r>
    <d v="2014-09-15T00:00:00"/>
    <s v="SQ *WORKSHOP Accounting PlayFE"/>
    <n v="-13"/>
    <x v="17"/>
    <s v="Credit Card"/>
  </r>
  <r>
    <d v="2014-09-15T00:00:00"/>
    <s v="UBER TECHNOLOGIES INC"/>
    <n v="-15.76"/>
    <x v="8"/>
    <s v="Credit Card"/>
  </r>
  <r>
    <d v="2014-09-15T00:00:00"/>
    <s v="SQ *WORKSHOP Accounting PlayFE"/>
    <n v="-3.25"/>
    <x v="17"/>
    <s v="Credit Card"/>
  </r>
  <r>
    <d v="2014-09-15T00:00:00"/>
    <s v="NOPA"/>
    <n v="-91.17"/>
    <x v="6"/>
    <s v="Credit Card"/>
  </r>
  <r>
    <d v="2014-09-14T00:00:00"/>
    <s v="RESIDENCE INNS METTAW2"/>
    <n v="-270.58999999999997"/>
    <x v="1"/>
    <s v="Credit Card"/>
  </r>
  <r>
    <d v="2014-09-14T00:00:00"/>
    <s v="DNH*GODADDY.COM"/>
    <n v="-8.99"/>
    <x v="22"/>
    <s v="Credit Card"/>
  </r>
  <r>
    <d v="2014-09-11T00:00:00"/>
    <s v="UBER TECHNOLOGIES INC"/>
    <n v="-9.82"/>
    <x v="8"/>
    <s v="Credit Card"/>
  </r>
  <r>
    <d v="2014-09-10T00:00:00"/>
    <s v="Other"/>
    <n v="-36.200000000000003"/>
    <x v="24"/>
    <s v="Credit Card"/>
  </r>
  <r>
    <d v="2014-09-09T00:00:00"/>
    <s v="SUPERMAIL HELP"/>
    <n v="-44.06"/>
    <x v="25"/>
    <s v="Credit Card"/>
  </r>
  <r>
    <d v="2014-09-09T00:00:00"/>
    <s v="STATE OF Accounting PlayLIF DMV INT"/>
    <n v="-126"/>
    <x v="1"/>
    <s v="Credit Card"/>
  </r>
  <r>
    <d v="2014-09-09T00:00:00"/>
    <s v="AMAZON MKTPLACE PMTS"/>
    <n v="-2.89"/>
    <x v="1"/>
    <s v="Credit Card"/>
  </r>
  <r>
    <d v="2014-09-08T00:00:00"/>
    <s v="Payment Thank You - Web"/>
    <n v="200"/>
    <x v="1"/>
    <s v="Credit Card"/>
  </r>
  <r>
    <d v="2014-09-06T00:00:00"/>
    <s v="VZWRLSS*APOCC VISW"/>
    <n v="-107.52"/>
    <x v="26"/>
    <s v="Credit Card"/>
  </r>
  <r>
    <d v="2014-09-05T00:00:00"/>
    <s v="UBER TECHNOLOGIES INC"/>
    <n v="-13.78"/>
    <x v="8"/>
    <s v="Credit Card"/>
  </r>
  <r>
    <d v="2014-09-05T00:00:00"/>
    <s v="UBER TECHNOLOGIES INC"/>
    <n v="-10.48"/>
    <x v="8"/>
    <s v="Credit Card"/>
  </r>
  <r>
    <d v="2014-09-04T00:00:00"/>
    <s v="SQ *WORKSHOP Accounting PlayFE"/>
    <n v="-7.5"/>
    <x v="17"/>
    <s v="Credit Card"/>
  </r>
  <r>
    <d v="2014-09-04T00:00:00"/>
    <s v="GOOGLE apps"/>
    <n v="-5"/>
    <x v="22"/>
    <s v="Credit Card"/>
  </r>
  <r>
    <d v="2014-09-04T00:00:00"/>
    <s v="ATT*BILL PAYMENT"/>
    <n v="-56"/>
    <x v="3"/>
    <s v="Credit Card"/>
  </r>
  <r>
    <d v="2014-09-02T00:00:00"/>
    <s v="PURCHASE INTEREST CHARGE"/>
    <n v="-103.83"/>
    <x v="13"/>
    <s v="Credit Card"/>
  </r>
  <r>
    <d v="2014-09-02T00:00:00"/>
    <s v="Payment Thank You - Web"/>
    <n v="8000"/>
    <x v="1"/>
    <s v="Credit Card"/>
  </r>
  <r>
    <d v="2014-08-30T00:00:00"/>
    <s v="DNH*GODADDY.COM"/>
    <n v="-30.34"/>
    <x v="22"/>
    <s v="Credit Card"/>
  </r>
  <r>
    <d v="2014-08-28T00:00:00"/>
    <s v="DEVELOPMENT"/>
    <n v="-500"/>
    <x v="27"/>
    <s v="Credit Card"/>
  </r>
  <r>
    <d v="2014-08-28T00:00:00"/>
    <s v="EB *NETWORK AFTER WORK"/>
    <n v="-12"/>
    <x v="18"/>
    <s v="Credit Card"/>
  </r>
  <r>
    <d v="2014-08-27T00:00:00"/>
    <s v="EB *STARTUP GRIND SAN"/>
    <n v="-45.56"/>
    <x v="18"/>
    <s v="Credit Card"/>
  </r>
  <r>
    <d v="2014-08-27T00:00:00"/>
    <s v="INTUIT *LACERTE"/>
    <n v="-59"/>
    <x v="23"/>
    <s v="Credit Card"/>
  </r>
  <r>
    <d v="2014-08-27T00:00:00"/>
    <s v="Payment Thank You - Web"/>
    <n v="1000"/>
    <x v="1"/>
    <s v="Credit Card"/>
  </r>
  <r>
    <d v="2014-08-26T00:00:00"/>
    <s v="VISTAPR*VistaPrint.com"/>
    <n v="7.7"/>
    <x v="11"/>
    <s v="Credit Card"/>
  </r>
  <r>
    <d v="2014-08-24T00:00:00"/>
    <s v="VERVE COFFEE ROASTERS1"/>
    <n v="-4.25"/>
    <x v="6"/>
    <s v="Credit Card"/>
  </r>
  <r>
    <d v="2014-08-24T00:00:00"/>
    <s v="DNH*GODADDY.COM"/>
    <n v="-15.17"/>
    <x v="22"/>
    <s v="Credit Card"/>
  </r>
  <r>
    <d v="2014-08-23T00:00:00"/>
    <s v="AMAZON MKTPLACE PMTS"/>
    <n v="-5.15"/>
    <x v="11"/>
    <s v="Credit Card"/>
  </r>
  <r>
    <d v="2014-08-22T00:00:00"/>
    <s v="OFFICE SPACE"/>
    <n v="-95"/>
    <x v="19"/>
    <s v="Credit Card"/>
  </r>
  <r>
    <d v="2014-08-21T00:00:00"/>
    <s v="EB *STARTUP GRIND SAN"/>
    <n v="-26.99"/>
    <x v="18"/>
    <s v="Credit Card"/>
  </r>
  <r>
    <d v="2014-08-21T00:00:00"/>
    <s v="PLAYGROUND"/>
    <n v="-39.03"/>
    <x v="6"/>
    <s v="Credit Card"/>
  </r>
  <r>
    <d v="2014-08-21T00:00:00"/>
    <s v="SQ *WORKSHOP Accounting PlayFE"/>
    <n v="-6"/>
    <x v="17"/>
    <s v="Credit Card"/>
  </r>
  <r>
    <d v="2014-08-19T00:00:00"/>
    <s v="AMAZON MKTPLACE PMTS"/>
    <n v="-5.99"/>
    <x v="1"/>
    <s v="Credit Card"/>
  </r>
  <r>
    <d v="2014-08-19T00:00:00"/>
    <s v="Amazon Video On Demand"/>
    <n v="-1.99"/>
    <x v="1"/>
    <s v="Credit Card"/>
  </r>
  <r>
    <d v="2014-08-19T00:00:00"/>
    <s v="GOOGLE *Google Storage"/>
    <n v="-1.99"/>
    <x v="22"/>
    <s v="Credit Card"/>
  </r>
  <r>
    <d v="2014-08-18T00:00:00"/>
    <s v="WWW.WORKSHOPAccounting PlayFE.COM"/>
    <n v="-70"/>
    <x v="17"/>
    <s v="Credit Card"/>
  </r>
  <r>
    <d v="2014-08-16T00:00:00"/>
    <s v="WHITE WOLF FOOD &amp; BEV"/>
    <n v="-74.239999999999995"/>
    <x v="1"/>
    <s v="Credit Card"/>
  </r>
  <r>
    <d v="2014-08-15T00:00:00"/>
    <s v="Amazon.com"/>
    <n v="-45.68"/>
    <x v="11"/>
    <s v="Credit Card"/>
  </r>
  <r>
    <d v="2014-08-14T00:00:00"/>
    <s v="INTUIT *QB ONLINE"/>
    <n v="-10.36"/>
    <x v="23"/>
    <s v="Credit Card"/>
  </r>
  <r>
    <d v="2014-08-12T00:00:00"/>
    <s v="DEVELOPMENT"/>
    <n v="-334"/>
    <x v="27"/>
    <s v="Credit Card"/>
  </r>
  <r>
    <d v="2014-08-12T00:00:00"/>
    <s v="UBER TECHNOLOGIES INC"/>
    <n v="-5.95"/>
    <x v="8"/>
    <s v="Credit Card"/>
  </r>
  <r>
    <d v="2014-08-12T00:00:00"/>
    <s v="Payment Thank You - Web"/>
    <n v="400"/>
    <x v="1"/>
    <s v="Credit Card"/>
  </r>
  <r>
    <d v="2014-08-11T00:00:00"/>
    <s v="VISTAPR*VistaPrint.com"/>
    <n v="-92.09"/>
    <x v="11"/>
    <s v="Credit Card"/>
  </r>
  <r>
    <d v="2014-08-10T00:00:00"/>
    <s v="Other"/>
    <n v="-14"/>
    <x v="24"/>
    <s v="Credit Card"/>
  </r>
  <r>
    <d v="2014-08-10T00:00:00"/>
    <s v="Amazon Video On Demand"/>
    <n v="-2.99"/>
    <x v="1"/>
    <s v="Credit Card"/>
  </r>
  <r>
    <d v="2014-08-09T00:00:00"/>
    <s v="SUPERMAIL HELP"/>
    <n v="-47.04"/>
    <x v="25"/>
    <s v="Credit Card"/>
  </r>
  <r>
    <d v="2014-08-08T00:00:00"/>
    <s v="LA BOULANGE DU DOME"/>
    <n v="-12.78"/>
    <x v="6"/>
    <s v="Credit Card"/>
  </r>
  <r>
    <d v="2014-08-08T00:00:00"/>
    <s v="DARN GOOD FOOD"/>
    <n v="-11.82"/>
    <x v="6"/>
    <s v="Credit Card"/>
  </r>
  <r>
    <d v="2014-08-07T00:00:00"/>
    <s v="Coffee Bar KearAccounting Play"/>
    <n v="-6.7"/>
    <x v="6"/>
    <s v="Credit Card"/>
  </r>
  <r>
    <d v="2014-08-07T00:00:00"/>
    <s v="BOURBON AND BRANCH"/>
    <n v="-27.7"/>
    <x v="6"/>
    <s v="Credit Card"/>
  </r>
  <r>
    <d v="2014-08-07T00:00:00"/>
    <s v="SQ *WORKSHOP Accounting PlayFE"/>
    <n v="-23.5"/>
    <x v="17"/>
    <s v="Credit Card"/>
  </r>
  <r>
    <d v="2014-08-06T00:00:00"/>
    <s v="SUNDANCE KAB"/>
    <n v="-27"/>
    <x v="1"/>
    <s v="Credit Card"/>
  </r>
  <r>
    <d v="2014-08-06T00:00:00"/>
    <s v="VZWRLSS*APOCC VISW"/>
    <n v="-107.58"/>
    <x v="26"/>
    <s v="Credit Card"/>
  </r>
  <r>
    <d v="2014-08-05T00:00:00"/>
    <s v="Coffee Bar KearAccounting Play"/>
    <n v="-6.44"/>
    <x v="6"/>
    <s v="Credit Card"/>
  </r>
  <r>
    <d v="2014-08-05T00:00:00"/>
    <s v="DARN GOOD FOOD"/>
    <n v="-14.54"/>
    <x v="6"/>
    <s v="Credit Card"/>
  </r>
  <r>
    <d v="2014-08-05T00:00:00"/>
    <s v="ATT*BILL PAYMENT"/>
    <n v="-56"/>
    <x v="3"/>
    <s v="Credit Card"/>
  </r>
  <r>
    <d v="2014-08-04T00:00:00"/>
    <s v="Payment Thank You - Web"/>
    <n v="300"/>
    <x v="1"/>
    <s v="Credit Card"/>
  </r>
  <r>
    <d v="2014-08-02T00:00:00"/>
    <s v="GOOGLE apps"/>
    <n v="-5"/>
    <x v="22"/>
    <s v="Credit Card"/>
  </r>
  <r>
    <d v="2014-08-01T00:00:00"/>
    <s v="PURCHASE INTEREST CHARGE"/>
    <n v="-93.37"/>
    <x v="13"/>
    <s v="Credit Card"/>
  </r>
  <r>
    <d v="2014-07-30T00:00:00"/>
    <s v="SOUTHWES   5262434937623"/>
    <n v="-41.1"/>
    <x v="1"/>
    <s v="Credit Card"/>
  </r>
  <r>
    <d v="2014-07-30T00:00:00"/>
    <s v="VERIZON WRLS 08937-01"/>
    <n v="-21.74"/>
    <x v="26"/>
    <s v="Credit Card"/>
  </r>
  <r>
    <d v="2014-07-29T00:00:00"/>
    <s v="DEVELOPMENT"/>
    <n v="-333"/>
    <x v="27"/>
    <s v="Credit Card"/>
  </r>
  <r>
    <d v="2014-07-29T00:00:00"/>
    <s v="WWW.WORKSHOPAccounting PlayFE.COM"/>
    <n v="-10"/>
    <x v="17"/>
    <s v="Credit Card"/>
  </r>
  <r>
    <d v="2014-07-29T00:00:00"/>
    <s v="BANANA HOME"/>
    <n v="-25.75"/>
    <x v="11"/>
    <s v="Credit Card"/>
  </r>
  <r>
    <d v="2014-07-28T00:00:00"/>
    <s v="CITY PARKING TRAFFIC"/>
    <n v="-110"/>
    <x v="1"/>
    <s v="Credit Card"/>
  </r>
  <r>
    <d v="2014-07-28T00:00:00"/>
    <s v="BHL"/>
    <n v="-6.95"/>
    <x v="11"/>
    <s v="Credit Card"/>
  </r>
  <r>
    <d v="2014-07-26T00:00:00"/>
    <s v="CORNER STORE 3529"/>
    <n v="-55.13"/>
    <x v="6"/>
    <s v="Credit Card"/>
  </r>
  <r>
    <d v="2014-07-26T00:00:00"/>
    <s v="ROARING Accounting PlayMP RAILROADS"/>
    <n v="-56"/>
    <x v="1"/>
    <s v="Credit Card"/>
  </r>
  <r>
    <d v="2014-07-26T00:00:00"/>
    <s v="CORNER STORE 3529"/>
    <n v="-12.98"/>
    <x v="1"/>
    <s v="Credit Card"/>
  </r>
  <r>
    <d v="2014-07-25T00:00:00"/>
    <s v="MURPHYS"/>
    <n v="-58.25"/>
    <x v="6"/>
    <s v="Credit Card"/>
  </r>
  <r>
    <d v="2014-07-25T00:00:00"/>
    <s v="GODADDY.COM"/>
    <n v="197.7"/>
    <x v="22"/>
    <s v="Credit Card"/>
  </r>
  <r>
    <d v="2014-07-25T00:00:00"/>
    <s v="SQ *WORKSHOP Accounting PlayFE"/>
    <n v="-8"/>
    <x v="17"/>
    <s v="Credit Card"/>
  </r>
  <r>
    <d v="2014-07-24T00:00:00"/>
    <s v="ELANCE INC"/>
    <n v="-90"/>
    <x v="27"/>
    <s v="Credit Card"/>
  </r>
  <r>
    <d v="2014-07-24T00:00:00"/>
    <s v="SQ *WORKSHOP Accounting PlayFE"/>
    <n v="-7.5"/>
    <x v="17"/>
    <s v="Credit Card"/>
  </r>
  <r>
    <d v="2014-07-23T00:00:00"/>
    <s v="SQ *WORKSHOP Accounting PlayFE"/>
    <n v="-28"/>
    <x v="17"/>
    <s v="Credit Card"/>
  </r>
  <r>
    <d v="2014-07-22T00:00:00"/>
    <s v="OFFICE SPACE"/>
    <n v="-95"/>
    <x v="19"/>
    <s v="Credit Card"/>
  </r>
  <r>
    <d v="2014-07-20T00:00:00"/>
    <s v="SOUTHWESTAIR*INFLIGHT"/>
    <n v="-10"/>
    <x v="3"/>
    <s v="Credit Card"/>
  </r>
  <r>
    <d v="2014-07-20T00:00:00"/>
    <s v="WESTSIDE Accounting PlayFE"/>
    <n v="-25.57"/>
    <x v="6"/>
    <s v="Credit Card"/>
  </r>
  <r>
    <d v="2014-07-20T00:00:00"/>
    <s v="WESTSIDE Accounting PlayFE"/>
    <n v="-50.15"/>
    <x v="6"/>
    <s v="Credit Card"/>
  </r>
  <r>
    <d v="2014-07-20T00:00:00"/>
    <s v="ROOT DOWN REST- AIRPOR"/>
    <n v="-40.44"/>
    <x v="6"/>
    <s v="Credit Card"/>
  </r>
  <r>
    <d v="2014-07-19T00:00:00"/>
    <s v="GOOGLE *Google Storage"/>
    <n v="-1.99"/>
    <x v="22"/>
    <s v="Credit Card"/>
  </r>
  <r>
    <d v="2014-07-16T00:00:00"/>
    <s v="INTUIT *QB ONLINE"/>
    <n v="-10.36"/>
    <x v="23"/>
    <s v="Credit Card"/>
  </r>
  <r>
    <d v="2014-07-16T00:00:00"/>
    <s v="ELANCE INC"/>
    <n v="-50"/>
    <x v="27"/>
    <s v="Credit Card"/>
  </r>
  <r>
    <d v="2014-07-14T00:00:00"/>
    <s v="GODADDY.COM"/>
    <n v="-215.76"/>
    <x v="22"/>
    <s v="Credit Card"/>
  </r>
  <r>
    <d v="2014-07-13T00:00:00"/>
    <s v="Amazon Video On Demand"/>
    <n v="-2.99"/>
    <x v="1"/>
    <s v="Credit Card"/>
  </r>
  <r>
    <d v="2014-07-13T00:00:00"/>
    <s v="LEOPOLD'S"/>
    <n v="-104.2"/>
    <x v="1"/>
    <s v="Credit Card"/>
  </r>
  <r>
    <d v="2014-07-11T00:00:00"/>
    <s v="PEETS 18302"/>
    <n v="-8.4"/>
    <x v="6"/>
    <s v="Credit Card"/>
  </r>
  <r>
    <d v="2014-07-11T00:00:00"/>
    <s v="BART-CLIPPER MONTGOMER"/>
    <n v="-20"/>
    <x v="8"/>
    <s v="Credit Card"/>
  </r>
  <r>
    <d v="2014-07-11T00:00:00"/>
    <s v="IN-N-OUT BURGER #217"/>
    <n v="-2.54"/>
    <x v="1"/>
    <s v="Credit Card"/>
  </r>
  <r>
    <d v="2014-07-10T00:00:00"/>
    <s v="Other"/>
    <n v="-14"/>
    <x v="24"/>
    <s v="Credit Card"/>
  </r>
  <r>
    <d v="2014-07-09T00:00:00"/>
    <s v="DEVELOPMENT"/>
    <n v="-333"/>
    <x v="16"/>
    <s v="Credit Card"/>
  </r>
  <r>
    <d v="2014-07-09T00:00:00"/>
    <s v="DEVELOPMENT"/>
    <n v="-80"/>
    <x v="16"/>
    <s v="Credit Card"/>
  </r>
  <r>
    <d v="2014-07-09T00:00:00"/>
    <s v="SUPERMAIL HELP"/>
    <n v="-43.96"/>
    <x v="25"/>
    <s v="Credit Card"/>
  </r>
  <r>
    <d v="2014-07-08T00:00:00"/>
    <s v="LA BOULANGE DE SUTTER"/>
    <n v="-8.65"/>
    <x v="6"/>
    <s v="Credit Card"/>
  </r>
  <r>
    <d v="2014-07-07T00:00:00"/>
    <s v="DEVELOPMENT"/>
    <n v="-100"/>
    <x v="28"/>
    <s v="Credit Card"/>
  </r>
  <r>
    <d v="2014-07-07T00:00:00"/>
    <s v="USPS 05684795624704678"/>
    <n v="-5.8"/>
    <x v="10"/>
    <s v="Credit Card"/>
  </r>
  <r>
    <d v="2014-07-07T00:00:00"/>
    <s v="USPS 05684795624704751"/>
    <n v="-1.61"/>
    <x v="10"/>
    <s v="Credit Card"/>
  </r>
  <r>
    <d v="2014-07-06T00:00:00"/>
    <s v="TACOLICIOUS"/>
    <n v="-31.05"/>
    <x v="6"/>
    <s v="Credit Card"/>
  </r>
  <r>
    <d v="2014-07-06T00:00:00"/>
    <s v="VZWRLSS*APOCC VISW"/>
    <n v="-107.59"/>
    <x v="26"/>
    <s v="Credit Card"/>
  </r>
  <r>
    <d v="2014-07-05T00:00:00"/>
    <s v="UBER TECHNOLOGIES INC"/>
    <n v="-27.82"/>
    <x v="8"/>
    <s v="Credit Card"/>
  </r>
  <r>
    <d v="2014-07-03T00:00:00"/>
    <s v="ATT*BILL PAYMENT"/>
    <n v="-56"/>
    <x v="3"/>
    <s v="Credit Card"/>
  </r>
  <r>
    <d v="2014-07-03T00:00:00"/>
    <s v="Payment Thank You - Web"/>
    <n v="150"/>
    <x v="1"/>
    <s v="Credit Card"/>
  </r>
  <r>
    <d v="2014-07-02T00:00:00"/>
    <s v="GOOGLE apps"/>
    <n v="-5"/>
    <x v="22"/>
    <s v="Credit Card"/>
  </r>
  <r>
    <d v="2014-07-02T00:00:00"/>
    <s v="PURCHASE INTEREST CHARGE"/>
    <n v="-58.42"/>
    <x v="13"/>
    <s v="Credit Card"/>
  </r>
  <r>
    <d v="2014-07-02T00:00:00"/>
    <s v="Amazon Video On Demand"/>
    <n v="-1.99"/>
    <x v="1"/>
    <s v="Credit Card"/>
  </r>
  <r>
    <d v="2014-07-01T00:00:00"/>
    <s v="DEVELOPMENT"/>
    <n v="-100"/>
    <x v="28"/>
    <s v="Credit Card"/>
  </r>
  <r>
    <d v="2014-06-30T00:00:00"/>
    <s v="DEVELOPMENT"/>
    <n v="-100"/>
    <x v="28"/>
    <s v="Credit Card"/>
  </r>
  <r>
    <d v="2014-06-30T00:00:00"/>
    <s v="DEVELOPMENT"/>
    <n v="-100"/>
    <x v="28"/>
    <s v="Credit Card"/>
  </r>
  <r>
    <d v="2014-06-30T00:00:00"/>
    <s v="Accounting PlayMICO MUTUAL INS CO"/>
    <n v="-217.75"/>
    <x v="21"/>
    <s v="Credit Card"/>
  </r>
  <r>
    <d v="2014-06-27T00:00:00"/>
    <s v="ADOBE SYSTEMS, INC."/>
    <n v="-119"/>
    <x v="29"/>
    <s v="Credit Card"/>
  </r>
  <r>
    <d v="2014-06-27T00:00:00"/>
    <s v="App revenue STORE  #R075"/>
    <n v="-53.29"/>
    <x v="29"/>
    <s v="Credit Card"/>
  </r>
  <r>
    <d v="2014-06-27T00:00:00"/>
    <s v="UBER TECHNOLOGIES INC"/>
    <n v="-22.14"/>
    <x v="8"/>
    <s v="Credit Card"/>
  </r>
  <r>
    <d v="2014-06-27T00:00:00"/>
    <s v="Amazon Digital Svcs"/>
    <n v="-110.54"/>
    <x v="29"/>
    <s v="Credit Card"/>
  </r>
  <r>
    <d v="2014-06-26T00:00:00"/>
    <s v="DEVELOPMENT"/>
    <n v="-100"/>
    <x v="28"/>
    <s v="Credit Card"/>
  </r>
  <r>
    <d v="2014-06-26T00:00:00"/>
    <s v="S AND R LOUNGE SF"/>
    <n v="-26.84"/>
    <x v="6"/>
    <s v="Credit Card"/>
  </r>
  <r>
    <d v="2014-06-23T00:00:00"/>
    <s v="OFFICE SPACE"/>
    <n v="-95"/>
    <x v="19"/>
    <s v="Credit Card"/>
  </r>
  <r>
    <d v="2014-06-23T00:00:00"/>
    <s v="Payment Thank You - Web"/>
    <n v="100"/>
    <x v="1"/>
    <s v="Credit Card"/>
  </r>
  <r>
    <d v="2014-06-22T00:00:00"/>
    <s v="DEVELOPMENT"/>
    <n v="-100"/>
    <x v="28"/>
    <s v="Credit Card"/>
  </r>
  <r>
    <d v="2014-06-21T00:00:00"/>
    <s v="DEVELOPMENT"/>
    <n v="-100"/>
    <x v="28"/>
    <s v="Credit Card"/>
  </r>
  <r>
    <d v="2014-06-19T00:00:00"/>
    <s v="GOOGLE *Google Storage"/>
    <n v="-1.99"/>
    <x v="22"/>
    <s v="Credit Card"/>
  </r>
  <r>
    <d v="2014-06-17T00:00:00"/>
    <s v="APL*App revenue ITUNES STORE"/>
    <n v="-2.97"/>
    <x v="20"/>
    <s v="Credit Card"/>
  </r>
  <r>
    <d v="2014-06-17T00:00:00"/>
    <s v="UBER TECHNOLOGIES INC"/>
    <n v="-16.190000000000001"/>
    <x v="8"/>
    <s v="Credit Card"/>
  </r>
  <r>
    <d v="2014-06-16T00:00:00"/>
    <s v="Amazon.com"/>
    <n v="-25.38"/>
    <x v="11"/>
    <s v="Credit Card"/>
  </r>
  <r>
    <d v="2014-06-16T00:00:00"/>
    <s v="Amazon Video On Demand"/>
    <n v="-6.99"/>
    <x v="1"/>
    <s v="Credit Card"/>
  </r>
  <r>
    <d v="2014-06-15T00:00:00"/>
    <s v="HARRY'S BAR"/>
    <n v="-23.75"/>
    <x v="6"/>
    <s v="Credit Card"/>
  </r>
  <r>
    <d v="2014-06-14T00:00:00"/>
    <s v="UBER TECHNOLOGIES INC"/>
    <n v="-16.420000000000002"/>
    <x v="8"/>
    <s v="Credit Card"/>
  </r>
  <r>
    <d v="2014-06-12T00:00:00"/>
    <s v="LIVE SUSHI BISTRO"/>
    <n v="-32.15"/>
    <x v="6"/>
    <s v="Credit Card"/>
  </r>
  <r>
    <d v="2014-06-12T00:00:00"/>
    <s v="DEVELOPMENT"/>
    <n v="-100"/>
    <x v="28"/>
    <s v="Credit Card"/>
  </r>
  <r>
    <d v="2014-06-10T00:00:00"/>
    <s v="SFR TAXI 0207"/>
    <n v="-11.55"/>
    <x v="8"/>
    <s v="Credit Card"/>
  </r>
  <r>
    <d v="2014-06-09T00:00:00"/>
    <s v="Accounting PlayC-TAXI"/>
    <n v="-8.3000000000000007"/>
    <x v="8"/>
    <s v="Credit Card"/>
  </r>
  <r>
    <d v="2014-06-09T00:00:00"/>
    <s v="RUAY THAI RESTAURANT"/>
    <n v="-27.96"/>
    <x v="6"/>
    <s v="Credit Card"/>
  </r>
  <r>
    <d v="2014-06-09T00:00:00"/>
    <s v="SUPERMAIL HELP"/>
    <n v="-45.4"/>
    <x v="25"/>
    <s v="Credit Card"/>
  </r>
  <r>
    <d v="2014-06-07T00:00:00"/>
    <s v="WILD"/>
    <n v="-33.25"/>
    <x v="6"/>
    <s v="Credit Card"/>
  </r>
  <r>
    <d v="2014-06-06T00:00:00"/>
    <s v="VZWRLSS*APOCC VISW"/>
    <n v="-107.59"/>
    <x v="26"/>
    <s v="Credit Card"/>
  </r>
  <r>
    <d v="2014-06-05T00:00:00"/>
    <s v="AMELIE"/>
    <n v="-76"/>
    <x v="6"/>
    <s v="Credit Card"/>
  </r>
  <r>
    <d v="2014-06-05T00:00:00"/>
    <s v="ELEPHANT &amp; Accounting PlaySTLE - SA"/>
    <n v="-15.79"/>
    <x v="6"/>
    <s v="Credit Card"/>
  </r>
  <r>
    <d v="2014-06-03T00:00:00"/>
    <s v="WWW.WORKSHOPAccounting PlayFE.COM"/>
    <n v="-10"/>
    <x v="17"/>
    <s v="Credit Card"/>
  </r>
  <r>
    <d v="2014-06-03T00:00:00"/>
    <s v="ATT*BILL PAYMENT"/>
    <n v="-56"/>
    <x v="3"/>
    <s v="Credit Card"/>
  </r>
  <r>
    <d v="2014-06-03T00:00:00"/>
    <s v="SQ *WORKSHOP Accounting PlayFE"/>
    <n v="-19.5"/>
    <x v="17"/>
    <s v="Credit Card"/>
  </r>
  <r>
    <d v="2014-06-03T00:00:00"/>
    <s v="SFR TAXI 8042"/>
    <n v="-10.45"/>
    <x v="8"/>
    <s v="Credit Card"/>
  </r>
  <r>
    <d v="2014-06-03T00:00:00"/>
    <s v="Payment Thank You - Web"/>
    <n v="400"/>
    <x v="1"/>
    <s v="Credit Card"/>
  </r>
  <r>
    <d v="2014-06-03T00:00:00"/>
    <s v="GOOGLE apps"/>
    <n v="-5"/>
    <x v="22"/>
    <s v="Credit Card"/>
  </r>
  <r>
    <d v="2014-06-02T00:00:00"/>
    <s v="PURCHASE INTEREST CHARGE"/>
    <n v="-21.8"/>
    <x v="13"/>
    <s v="Credit Card"/>
  </r>
  <r>
    <d v="2014-06-01T00:00:00"/>
    <s v="DRI*VMWARE"/>
    <n v="-59.99"/>
    <x v="29"/>
    <s v="Credit Card"/>
  </r>
  <r>
    <d v="2014-05-31T00:00:00"/>
    <s v="SOUTHWES   5262419500606"/>
    <n v="-268"/>
    <x v="1"/>
    <s v="Credit Card"/>
  </r>
  <r>
    <d v="2014-05-31T00:00:00"/>
    <s v="SQ *THE DAILY PRESS CO"/>
    <n v="-8.5"/>
    <x v="6"/>
    <s v="Credit Card"/>
  </r>
  <r>
    <d v="2014-05-31T00:00:00"/>
    <s v="SQ *BLUE BOTTLE COFFEE"/>
    <n v="-12.25"/>
    <x v="6"/>
    <s v="Credit Card"/>
  </r>
  <r>
    <d v="2014-05-31T00:00:00"/>
    <s v="APL*App revenue ITUNES STORE"/>
    <n v="-1.98"/>
    <x v="20"/>
    <s v="Credit Card"/>
  </r>
  <r>
    <d v="2014-05-30T00:00:00"/>
    <s v="EB *CODAME ARTTECH PLA"/>
    <n v="-11.54"/>
    <x v="18"/>
    <s v="Credit Card"/>
  </r>
  <r>
    <d v="2014-05-30T00:00:00"/>
    <s v="SQ *JOSEPH LAU"/>
    <n v="-12"/>
    <x v="18"/>
    <s v="Credit Card"/>
  </r>
  <r>
    <d v="2014-05-28T00:00:00"/>
    <s v="Apple"/>
    <n v="-2612.91"/>
    <x v="30"/>
    <s v="Credit Card"/>
  </r>
  <r>
    <d v="2014-05-28T00:00:00"/>
    <s v="L2GSF TAX COLLECTOR"/>
    <n v="-1.94"/>
    <x v="31"/>
    <s v="Credit Card"/>
  </r>
  <r>
    <d v="2014-05-28T00:00:00"/>
    <s v="L2GSF TAX COLLECTOR"/>
    <n v="-76"/>
    <x v="31"/>
    <s v="Credit Card"/>
  </r>
  <r>
    <d v="2014-05-27T00:00:00"/>
    <s v="TIN VIETNAMESE CUISINE"/>
    <n v="-22.49"/>
    <x v="6"/>
    <s v="Credit Card"/>
  </r>
  <r>
    <d v="2014-05-27T00:00:00"/>
    <s v="REDEMPTION CREDIT"/>
    <n v="24.79"/>
    <x v="1"/>
    <s v="Credit Card"/>
  </r>
  <r>
    <d v="2014-05-24T00:00:00"/>
    <s v="ORCHARD SUPPLY #060"/>
    <n v="-83.98"/>
    <x v="1"/>
    <s v="Credit Card"/>
  </r>
  <r>
    <d v="2014-05-22T00:00:00"/>
    <s v="BAMBOO ASIA"/>
    <n v="-9.73"/>
    <x v="6"/>
    <s v="Credit Card"/>
  </r>
  <r>
    <d v="2014-05-22T00:00:00"/>
    <s v="OFFICE SPACE"/>
    <n v="-95"/>
    <x v="19"/>
    <s v="Credit Card"/>
  </r>
  <r>
    <d v="2014-05-22T00:00:00"/>
    <s v="USPS 05684795624704751"/>
    <n v="-4.49"/>
    <x v="10"/>
    <s v="Credit Card"/>
  </r>
  <r>
    <d v="2014-05-22T00:00:00"/>
    <s v="Payment Thank You - Web"/>
    <n v="3000"/>
    <x v="1"/>
    <s v="Credit Card"/>
  </r>
  <r>
    <d v="2014-05-20T00:00:00"/>
    <s v="AMAZON MKTPLACE PMTS"/>
    <n v="-439.2"/>
    <x v="32"/>
    <s v="Credit Card"/>
  </r>
  <r>
    <d v="2014-05-19T00:00:00"/>
    <s v="APL*App revenue ITUNES STORE"/>
    <n v="-4.99"/>
    <x v="20"/>
    <s v="Credit Card"/>
  </r>
  <r>
    <d v="2014-05-18T00:00:00"/>
    <s v="YELLOW Accounting PlayRD SERVICES I"/>
    <n v="-9.9"/>
    <x v="8"/>
    <s v="Credit Card"/>
  </r>
  <r>
    <d v="2014-05-18T00:00:00"/>
    <s v="PLAYLAND"/>
    <n v="-29.1"/>
    <x v="1"/>
    <s v="Credit Card"/>
  </r>
  <r>
    <d v="2014-05-18T00:00:00"/>
    <s v="PLAYLAND"/>
    <n v="-24.75"/>
    <x v="1"/>
    <s v="Credit Card"/>
  </r>
  <r>
    <d v="2014-05-17T00:00:00"/>
    <s v="ALRAYAN MOUNTAIN"/>
    <n v="-10.24"/>
    <x v="1"/>
    <s v="Credit Card"/>
  </r>
  <r>
    <d v="2014-05-17T00:00:00"/>
    <s v="PEETS 19202"/>
    <n v="-1.95"/>
    <x v="1"/>
    <s v="Credit Card"/>
  </r>
  <r>
    <d v="2014-05-16T00:00:00"/>
    <s v="AMAZON MKTPLACE PMTS"/>
    <n v="-5.99"/>
    <x v="1"/>
    <s v="Credit Card"/>
  </r>
  <r>
    <d v="2014-05-16T00:00:00"/>
    <s v="INTUIT *LACERTE"/>
    <n v="-654.24"/>
    <x v="23"/>
    <s v="Credit Card"/>
  </r>
  <r>
    <d v="2014-05-14T00:00:00"/>
    <s v="Payment Thank You - Web"/>
    <n v="1000"/>
    <x v="1"/>
    <s v="Credit Card"/>
  </r>
  <r>
    <d v="2014-05-13T00:00:00"/>
    <s v="TIN VIETNAMESE CUISINE"/>
    <n v="-13.89"/>
    <x v="6"/>
    <s v="Credit Card"/>
  </r>
  <r>
    <d v="2014-05-12T00:00:00"/>
    <s v="USPS 05684795624704751"/>
    <n v="-10.87"/>
    <x v="10"/>
    <s v="Credit Card"/>
  </r>
  <r>
    <d v="2014-05-11T00:00:00"/>
    <s v="APL*App revenue ITUNES STORE"/>
    <n v="-1.99"/>
    <x v="20"/>
    <s v="Credit Card"/>
  </r>
  <r>
    <d v="2014-05-11T00:00:00"/>
    <s v="LERS ROS 16TH STREET"/>
    <n v="-77.209999999999994"/>
    <x v="6"/>
    <s v="Credit Card"/>
  </r>
  <r>
    <d v="2014-05-10T00:00:00"/>
    <s v="PI BAR"/>
    <n v="-35.26"/>
    <x v="6"/>
    <s v="Credit Card"/>
  </r>
  <r>
    <d v="2014-05-09T00:00:00"/>
    <s v="SUPERMAIL HELP"/>
    <n v="-45.4"/>
    <x v="25"/>
    <s v="Credit Card"/>
  </r>
  <r>
    <d v="2014-05-07T00:00:00"/>
    <s v="Accounting PlayMICO MUTUAL INS CO"/>
    <n v="-217.75"/>
    <x v="21"/>
    <s v="Credit Card"/>
  </r>
  <r>
    <d v="2014-05-07T00:00:00"/>
    <s v="Payment Thank You - Web"/>
    <n v="100"/>
    <x v="1"/>
    <s v="Credit Card"/>
  </r>
  <r>
    <d v="2014-05-06T00:00:00"/>
    <s v="VZWRLSS*APOCC VISW"/>
    <n v="-107.61"/>
    <x v="26"/>
    <s v="Credit Card"/>
  </r>
  <r>
    <d v="2014-05-06T00:00:00"/>
    <s v="ATT*BILL PAYMENT"/>
    <n v="-21"/>
    <x v="3"/>
    <s v="Credit Card"/>
  </r>
  <r>
    <d v="2014-05-03T00:00:00"/>
    <s v="UTIQUE LV 2"/>
    <n v="-12.97"/>
    <x v="11"/>
    <s v="Credit Card"/>
  </r>
  <r>
    <d v="2014-05-02T00:00:00"/>
    <s v="GOOGLE apps"/>
    <n v="-5"/>
    <x v="22"/>
    <s v="Credit Card"/>
  </r>
  <r>
    <d v="2014-05-02T00:00:00"/>
    <s v="PURCHASE INTEREST CHARGE"/>
    <n v="-44.02"/>
    <x v="13"/>
    <s v="Credit Card"/>
  </r>
  <r>
    <d v="2014-04-29T00:00:00"/>
    <s v="OFFICE SPACE, LLC"/>
    <n v="-10"/>
    <x v="33"/>
    <s v="Credit Card"/>
  </r>
  <r>
    <d v="2014-04-27T00:00:00"/>
    <s v="OFFICE SPACE, LLC"/>
    <n v="-1.31"/>
    <x v="11"/>
    <s v="Credit Card"/>
  </r>
  <r>
    <d v="2014-04-27T00:00:00"/>
    <s v="OFFICE SPACE, LLC"/>
    <n v="-1.96"/>
    <x v="11"/>
    <s v="Credit Card"/>
  </r>
  <r>
    <d v="2014-04-27T00:00:00"/>
    <s v="SQ *PHILZ COFFEE"/>
    <n v="-4"/>
    <x v="6"/>
    <s v="Credit Card"/>
  </r>
  <r>
    <d v="2014-04-27T00:00:00"/>
    <s v="OFFICE SPACE, LLC"/>
    <n v="-10"/>
    <x v="33"/>
    <s v="Credit Card"/>
  </r>
  <r>
    <d v="2014-04-25T00:00:00"/>
    <s v="TIN VIETNAMESE CUISINE"/>
    <n v="-33.86"/>
    <x v="6"/>
    <s v="Credit Card"/>
  </r>
  <r>
    <d v="2014-04-25T00:00:00"/>
    <s v="HUNAN HOME'S RESTAURAN"/>
    <n v="-59.1"/>
    <x v="6"/>
    <s v="Credit Card"/>
  </r>
  <r>
    <d v="2014-04-24T00:00:00"/>
    <s v="ELEPHANT &amp; Accounting PlaySTLE - SA"/>
    <n v="-40.229999999999997"/>
    <x v="6"/>
    <s v="Credit Card"/>
  </r>
  <r>
    <d v="2014-04-24T00:00:00"/>
    <s v="Payment Thank You - Web"/>
    <n v="1000"/>
    <x v="1"/>
    <s v="Credit Card"/>
  </r>
  <r>
    <d v="2014-04-23T00:00:00"/>
    <s v="REDEMPTION CREDIT"/>
    <n v="61.31"/>
    <x v="1"/>
    <s v="Credit Card"/>
  </r>
  <r>
    <d v="2014-04-22T00:00:00"/>
    <s v="CITY BEER STORE"/>
    <n v="-16.23"/>
    <x v="6"/>
    <s v="Credit Card"/>
  </r>
  <r>
    <d v="2014-04-22T00:00:00"/>
    <s v="OFFICE SPACE"/>
    <n v="-95"/>
    <x v="19"/>
    <s v="Credit Card"/>
  </r>
  <r>
    <d v="2014-04-19T00:00:00"/>
    <s v="SUPPERCLUB SAN FRANCIS"/>
    <n v="-14"/>
    <x v="6"/>
    <s v="Credit Card"/>
  </r>
  <r>
    <d v="2014-04-14T00:00:00"/>
    <s v="DEVELOPMENT"/>
    <n v="-375"/>
    <x v="27"/>
    <s v="Credit Card"/>
  </r>
  <r>
    <d v="2014-04-14T00:00:00"/>
    <s v="Payment Thank You - Web"/>
    <n v="400"/>
    <x v="1"/>
    <s v="Credit Card"/>
  </r>
  <r>
    <d v="2014-04-11T00:00:00"/>
    <s v="BEST BUY MHT  00011254"/>
    <n v="-326.24"/>
    <x v="1"/>
    <s v="Credit Card"/>
  </r>
  <r>
    <d v="2014-04-09T00:00:00"/>
    <s v="SUPERMAIL HELP"/>
    <n v="-45.83"/>
    <x v="25"/>
    <s v="Credit Card"/>
  </r>
  <r>
    <d v="2014-04-07T00:00:00"/>
    <s v="APL*App revenueONLINESTOREUS"/>
    <n v="-99"/>
    <x v="34"/>
    <s v="Credit Card"/>
  </r>
  <r>
    <d v="2014-04-06T00:00:00"/>
    <s v="Amazon Video On Demand"/>
    <n v="-2.99"/>
    <x v="1"/>
    <s v="Credit Card"/>
  </r>
  <r>
    <d v="2014-04-06T00:00:00"/>
    <s v="VZWRLSS*APOCC VISW"/>
    <n v="-101.44"/>
    <x v="26"/>
    <s v="Credit Card"/>
  </r>
  <r>
    <d v="2014-04-05T00:00:00"/>
    <s v="APL*App revenue ITUNES STORE"/>
    <n v="-2.99"/>
    <x v="20"/>
    <s v="Credit Card"/>
  </r>
  <r>
    <d v="2014-04-04T00:00:00"/>
    <s v="ATT*BILL PAYMENT"/>
    <n v="-56"/>
    <x v="3"/>
    <s v="Credit Card"/>
  </r>
  <r>
    <d v="2014-04-03T00:00:00"/>
    <s v="DEVELOPMENT"/>
    <n v="-375"/>
    <x v="27"/>
    <s v="Credit Card"/>
  </r>
  <r>
    <d v="2014-04-03T00:00:00"/>
    <s v="Payment Thank You - Web"/>
    <n v="200"/>
    <x v="1"/>
    <s v="Credit Card"/>
  </r>
  <r>
    <d v="2014-04-02T00:00:00"/>
    <s v="GOOGLE apps"/>
    <n v="-5"/>
    <x v="22"/>
    <s v="Credit Card"/>
  </r>
  <r>
    <d v="2014-04-02T00:00:00"/>
    <s v="PURCHASE INTEREST CHARGE"/>
    <n v="-44.71"/>
    <x v="13"/>
    <s v="Credit Card"/>
  </r>
  <r>
    <d v="2014-03-26T00:00:00"/>
    <s v="USPS 05684795624704678"/>
    <n v="-10.66"/>
    <x v="10"/>
    <s v="Credit Card"/>
  </r>
  <r>
    <d v="2014-03-24T00:00:00"/>
    <s v="OFFICE SPACE"/>
    <n v="-95"/>
    <x v="19"/>
    <s v="Credit Card"/>
  </r>
  <r>
    <d v="2014-03-24T00:00:00"/>
    <s v="TIN VIETNAMESE CUISINE"/>
    <n v="-27.38"/>
    <x v="6"/>
    <s v="Credit Card"/>
  </r>
  <r>
    <d v="2014-03-24T00:00:00"/>
    <s v="OFFICE DEPOT #2217"/>
    <n v="-55.86"/>
    <x v="11"/>
    <s v="Credit Card"/>
  </r>
  <r>
    <d v="2014-03-24T00:00:00"/>
    <s v="Payment Thank You - Web"/>
    <n v="1000"/>
    <x v="1"/>
    <s v="Credit Card"/>
  </r>
  <r>
    <d v="2014-03-23T00:00:00"/>
    <s v="SHEBA LOUNGE"/>
    <n v="-36"/>
    <x v="6"/>
    <s v="Credit Card"/>
  </r>
  <r>
    <d v="2014-03-22T00:00:00"/>
    <s v="WHOLEFDS HAR 10221"/>
    <n v="-18.78"/>
    <x v="6"/>
    <s v="Credit Card"/>
  </r>
  <r>
    <d v="2014-03-19T00:00:00"/>
    <s v="DEVELOPMENT"/>
    <n v="-375"/>
    <x v="27"/>
    <s v="Credit Card"/>
  </r>
  <r>
    <d v="2014-03-19T00:00:00"/>
    <s v="Payment Thank You - Web"/>
    <n v="500"/>
    <x v="1"/>
    <s v="Credit Card"/>
  </r>
  <r>
    <d v="2014-03-19T00:00:00"/>
    <s v="AMAZON MKTPLACE PMTS"/>
    <n v="-45.04"/>
    <x v="11"/>
    <s v="Credit Card"/>
  </r>
  <r>
    <d v="2014-03-18T00:00:00"/>
    <s v="VERIZON WRLS 08937-01"/>
    <n v="-297.45"/>
    <x v="35"/>
    <s v="Credit Card"/>
  </r>
  <r>
    <d v="2014-03-17T00:00:00"/>
    <s v="MURPHYS"/>
    <n v="-48"/>
    <x v="6"/>
    <s v="Credit Card"/>
  </r>
  <r>
    <d v="2014-03-17T00:00:00"/>
    <s v="Other"/>
    <n v="-7.7"/>
    <x v="24"/>
    <s v="Credit Card"/>
  </r>
  <r>
    <d v="2014-03-17T00:00:00"/>
    <s v="Amazon Video On Demand"/>
    <n v="-9.99"/>
    <x v="1"/>
    <s v="Credit Card"/>
  </r>
  <r>
    <d v="2014-03-15T00:00:00"/>
    <s v="NICKS LIGHTHOUSE"/>
    <n v="-28.01"/>
    <x v="6"/>
    <s v="Credit Card"/>
  </r>
  <r>
    <d v="2014-03-11T00:00:00"/>
    <s v="Payment Thank You - Web"/>
    <n v="300"/>
    <x v="1"/>
    <s v="Credit Card"/>
  </r>
  <r>
    <d v="2014-03-09T00:00:00"/>
    <s v="SUPERMAIL HELP"/>
    <n v="-43.91"/>
    <x v="25"/>
    <s v="Credit Card"/>
  </r>
  <r>
    <d v="2014-03-06T00:00:00"/>
    <s v="ATT*BILL PAYMENT"/>
    <n v="-51"/>
    <x v="3"/>
    <s v="Credit Card"/>
  </r>
  <r>
    <d v="2014-03-06T00:00:00"/>
    <s v="VZWRLSS*APOCC VISW"/>
    <n v="-101.44"/>
    <x v="26"/>
    <s v="Credit Card"/>
  </r>
  <r>
    <d v="2014-03-04T00:00:00"/>
    <s v="Payment Thank You - Web"/>
    <n v="77"/>
    <x v="1"/>
    <s v="Credit Card"/>
  </r>
  <r>
    <d v="2014-03-03T00:00:00"/>
    <s v="WALGREENS #3358"/>
    <n v="-3.25"/>
    <x v="11"/>
    <s v="Credit Card"/>
  </r>
  <r>
    <d v="2014-03-03T00:00:00"/>
    <s v="Amazon Video On Demand"/>
    <n v="-2.99"/>
    <x v="1"/>
    <s v="Credit Card"/>
  </r>
  <r>
    <d v="2014-03-02T00:00:00"/>
    <s v="GOOGLE apps"/>
    <n v="-5"/>
    <x v="22"/>
    <s v="Credit Card"/>
  </r>
  <r>
    <d v="2014-03-02T00:00:00"/>
    <s v="PURCHASE INTEREST CHARGE"/>
    <n v="-36.32"/>
    <x v="13"/>
    <s v="Credit Card"/>
  </r>
  <r>
    <d v="2014-03-01T00:00:00"/>
    <s v="SQ *THE SOCIAL STUDY"/>
    <n v="-42"/>
    <x v="6"/>
    <s v="Credit Card"/>
  </r>
  <r>
    <d v="2014-02-28T00:00:00"/>
    <s v="Amazon Video On Demand"/>
    <n v="-2.99"/>
    <x v="1"/>
    <s v="Credit Card"/>
  </r>
  <r>
    <d v="2014-02-26T00:00:00"/>
    <s v="DEVELOPMENT"/>
    <n v="-375"/>
    <x v="27"/>
    <s v="Credit Card"/>
  </r>
  <r>
    <d v="2014-02-26T00:00:00"/>
    <s v="APL*App revenue ITUNES STORE"/>
    <n v="-0.99"/>
    <x v="20"/>
    <s v="Credit Card"/>
  </r>
  <r>
    <d v="2014-02-13T00:00:00"/>
    <s v="INTUIT *LACERTE"/>
    <n v="-204.38"/>
    <x v="23"/>
    <s v="Credit Card"/>
  </r>
  <r>
    <d v="2014-02-13T00:00:00"/>
    <s v="EB *AQUARIUM OF THE BA"/>
    <n v="-75.84"/>
    <x v="6"/>
    <s v="Credit Card"/>
  </r>
  <r>
    <d v="2014-02-09T00:00:00"/>
    <s v="SUPERMAIL HELP"/>
    <n v="-43.9"/>
    <x v="25"/>
    <s v="Credit Card"/>
  </r>
  <r>
    <d v="2014-02-07T00:00:00"/>
    <s v="SQ *WORKSHOP Accounting PlayFE'"/>
    <n v="-2"/>
    <x v="17"/>
    <s v="Credit Card"/>
  </r>
  <r>
    <d v="2014-02-06T00:00:00"/>
    <s v="VZWRLSS*APOCC VISW"/>
    <n v="-101.57"/>
    <x v="26"/>
    <s v="Credit Card"/>
  </r>
  <r>
    <d v="2014-02-05T00:00:00"/>
    <s v="OFFICE SPACE, LLC"/>
    <n v="-10"/>
    <x v="33"/>
    <s v="Credit Card"/>
  </r>
  <r>
    <d v="2014-02-05T00:00:00"/>
    <s v="TIN VIETNAMESE CUISINE"/>
    <n v="-30.1"/>
    <x v="6"/>
    <s v="Credit Card"/>
  </r>
  <r>
    <d v="2014-02-04T00:00:00"/>
    <s v="ATT*BILL PAYMENT"/>
    <n v="-51"/>
    <x v="3"/>
    <s v="Credit Card"/>
  </r>
  <r>
    <d v="2014-02-03T00:00:00"/>
    <s v="GOOGLE apps"/>
    <n v="-5"/>
    <x v="22"/>
    <s v="Credit Card"/>
  </r>
  <r>
    <d v="2014-02-03T00:00:00"/>
    <s v="Payment Thank You - Web"/>
    <n v="300"/>
    <x v="1"/>
    <s v="Credit Card"/>
  </r>
  <r>
    <d v="2014-02-02T00:00:00"/>
    <s v="RUBY SKYE"/>
    <n v="-20"/>
    <x v="18"/>
    <s v="Credit Card"/>
  </r>
  <r>
    <d v="2014-02-02T00:00:00"/>
    <s v="PURCHASE INTEREST CHARGE"/>
    <n v="-36.07"/>
    <x v="13"/>
    <s v="Credit Card"/>
  </r>
  <r>
    <d v="2014-02-01T00:00:00"/>
    <s v="7-ELEVEN 34977"/>
    <n v="-5.56"/>
    <x v="1"/>
    <s v="Credit Card"/>
  </r>
  <r>
    <d v="2014-01-29T00:00:00"/>
    <s v="OFFICE SPACE, LLC"/>
    <n v="-10"/>
    <x v="33"/>
    <s v="Credit Card"/>
  </r>
  <r>
    <d v="2014-01-27T00:00:00"/>
    <s v="GODADDY.COM"/>
    <n v="-6.15"/>
    <x v="22"/>
    <s v="Credit Card"/>
  </r>
  <r>
    <d v="2014-01-22T00:00:00"/>
    <s v="OFFICE SPACE"/>
    <n v="-95"/>
    <x v="19"/>
    <s v="Credit Card"/>
  </r>
  <r>
    <d v="2014-01-22T00:00:00"/>
    <s v="PATRICK AND COMPAAccounting Play"/>
    <n v="-7.21"/>
    <x v="11"/>
    <s v="Credit Card"/>
  </r>
  <r>
    <d v="2014-01-21T00:00:00"/>
    <s v="OFFICE SPACE, LLC"/>
    <n v="-10"/>
    <x v="33"/>
    <s v="Credit Card"/>
  </r>
  <r>
    <d v="2014-01-17T00:00:00"/>
    <s v="WALGREENS #2153"/>
    <n v="-8.69"/>
    <x v="11"/>
    <s v="Credit Card"/>
  </r>
  <r>
    <d v="2014-01-14T00:00:00"/>
    <s v="MURPHYS"/>
    <n v="-63.85"/>
    <x v="6"/>
    <s v="Credit Card"/>
  </r>
  <r>
    <d v="2014-01-14T00:00:00"/>
    <s v="Payment Thank You - Web"/>
    <n v="500"/>
    <x v="1"/>
    <s v="Credit Card"/>
  </r>
  <r>
    <d v="2014-01-10T00:00:00"/>
    <s v="Insurance"/>
    <n v="-3250"/>
    <x v="21"/>
    <s v="Credit Card"/>
  </r>
  <r>
    <d v="2014-01-10T00:00:00"/>
    <s v="TIN VIETNAMESE CUISINE"/>
    <n v="-15.87"/>
    <x v="6"/>
    <s v="Credit Card"/>
  </r>
  <r>
    <d v="2014-01-10T00:00:00"/>
    <s v="OFFICE SPACE, LLC"/>
    <n v="-10"/>
    <x v="33"/>
    <s v="Credit Card"/>
  </r>
  <r>
    <d v="2014-01-10T00:00:00"/>
    <s v="Intuit *Lacerte"/>
    <n v="-345"/>
    <x v="23"/>
    <s v="Credit Card"/>
  </r>
  <r>
    <d v="2014-01-09T00:00:00"/>
    <s v="CELLARMAKER BREWING CO"/>
    <n v="-38.5"/>
    <x v="1"/>
    <s v="Credit Card"/>
  </r>
  <r>
    <d v="2014-01-09T00:00:00"/>
    <s v="SPIDELL PUBLISHING"/>
    <n v="-229"/>
    <x v="36"/>
    <s v="Credit Card"/>
  </r>
  <r>
    <d v="2014-01-09T00:00:00"/>
    <s v="SUPERMAIL HELP"/>
    <n v="-43.9"/>
    <x v="25"/>
    <s v="Credit Card"/>
  </r>
  <r>
    <d v="2014-01-08T00:00:00"/>
    <s v="BLICK ART 800 447 1892"/>
    <n v="-3"/>
    <x v="11"/>
    <s v="Credit Card"/>
  </r>
  <r>
    <d v="2014-01-08T00:00:00"/>
    <s v="SQ *SIGHTGLASS COFFEE"/>
    <n v="-7.5"/>
    <x v="6"/>
    <s v="Credit Card"/>
  </r>
  <r>
    <d v="2014-01-07T00:00:00"/>
    <s v="EB *CHIP CONLEY HAPPIN"/>
    <n v="-8.17"/>
    <x v="18"/>
    <s v="Credit Card"/>
  </r>
  <r>
    <d v="2014-01-07T00:00:00"/>
    <s v="Payment Thank You - Web"/>
    <n v="100"/>
    <x v="1"/>
    <s v="Credit Card"/>
  </r>
  <r>
    <d v="2014-01-06T00:00:00"/>
    <s v="GROOVE TICKETS"/>
    <n v="10"/>
    <x v="18"/>
    <s v="Credit Card"/>
  </r>
  <r>
    <d v="2014-01-06T00:00:00"/>
    <s v="MEHFIL INDIAN RESTAURA"/>
    <n v="-29.99"/>
    <x v="6"/>
    <s v="Credit Card"/>
  </r>
  <r>
    <d v="2014-01-06T00:00:00"/>
    <s v="VZWRLSS*APOCC VISW"/>
    <n v="-101.33"/>
    <x v="26"/>
    <s v="Credit Card"/>
  </r>
  <r>
    <d v="2014-01-03T00:00:00"/>
    <s v="ATT*BILL PAYMENT"/>
    <n v="-51"/>
    <x v="3"/>
    <s v="Credit Card"/>
  </r>
  <r>
    <d v="2014-01-02T00:00:00"/>
    <s v="GOOGLE apps"/>
    <n v="-4.1900000000000004"/>
    <x v="22"/>
    <s v="Credit Card"/>
  </r>
  <r>
    <d v="2014-01-02T00:00:00"/>
    <s v="PURCHASE INTEREST CHARGE"/>
    <n v="-32.39"/>
    <x v="13"/>
    <s v="Credit Card"/>
  </r>
  <r>
    <d v="2014-09-30T00:00:00"/>
    <s v="Client 2"/>
    <n v="700"/>
    <x v="9"/>
    <s v="PayPal"/>
  </r>
  <r>
    <d v="2014-09-25T00:00:00"/>
    <s v="Keiretsu Forum"/>
    <n v="-98.37"/>
    <x v="18"/>
    <s v="PayPal"/>
  </r>
  <r>
    <d v="2014-09-24T00:00:00"/>
    <s v="Client 2"/>
    <n v="4700"/>
    <x v="9"/>
    <s v="PayPal"/>
  </r>
  <r>
    <d v="2014-04-16T00:00:00"/>
    <s v="Client 1"/>
    <n v="4500"/>
    <x v="9"/>
    <s v="PayPal"/>
  </r>
  <r>
    <d v="2014-04-03T00:00:00"/>
    <s v="Client 2"/>
    <n v="7654"/>
    <x v="9"/>
    <s v="PayPal"/>
  </r>
  <r>
    <d v="2014-07-01T00:00:00"/>
    <s v="Paypal fees"/>
    <n v="25"/>
    <x v="7"/>
    <s v="PayP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5:K11" firstHeaderRow="1" firstDataRow="1" firstDataCol="1"/>
  <pivotFields count="5">
    <pivotField numFmtId="14" showAll="0"/>
    <pivotField showAll="0"/>
    <pivotField dataField="1" numFmtId="43" showAll="0"/>
    <pivotField axis="axisRow" showAll="0">
      <items count="44">
        <item h="1" x="16"/>
        <item h="1" x="28"/>
        <item h="1" x="20"/>
        <item x="32"/>
        <item x="30"/>
        <item x="35"/>
        <item x="15"/>
        <item h="1" x="7"/>
        <item h="1" m="1" x="40"/>
        <item h="1" x="36"/>
        <item h="1" x="27"/>
        <item h="1" x="34"/>
        <item h="1" x="12"/>
        <item h="1" x="1"/>
        <item x="4"/>
        <item h="1" x="22"/>
        <item h="1" x="21"/>
        <item h="1" x="13"/>
        <item h="1" x="3"/>
        <item h="1" m="1" x="39"/>
        <item h="1" x="6"/>
        <item h="1" x="18"/>
        <item n="Mail Service" h="1" m="1" x="38"/>
        <item n="Office Space" h="1" m="1" x="37"/>
        <item h="1" m="1" x="42"/>
        <item h="1" x="33"/>
        <item h="1" x="10"/>
        <item h="1" x="0"/>
        <item h="1" x="5"/>
        <item h="1" x="9"/>
        <item h="1" x="14"/>
        <item n="Asset Software" h="1" m="1" x="41"/>
        <item h="1" x="23"/>
        <item h="1" x="11"/>
        <item h="1" x="31"/>
        <item h="1" x="26"/>
        <item h="1" x="2"/>
        <item h="1" x="8"/>
        <item n="Mail Service2" h="1" x="25"/>
        <item n="Asset Software2" h="1" x="29"/>
        <item n="Office Space2" h="1" x="19"/>
        <item h="1" x="24"/>
        <item h="1" x="17"/>
        <item t="default"/>
      </items>
    </pivotField>
    <pivotField showAll="0"/>
  </pivotFields>
  <rowFields count="1">
    <field x="3"/>
  </rowFields>
  <rowItems count="6">
    <i>
      <x v="3"/>
    </i>
    <i>
      <x v="4"/>
    </i>
    <i>
      <x v="5"/>
    </i>
    <i>
      <x v="6"/>
    </i>
    <i>
      <x v="14"/>
    </i>
    <i t="grand">
      <x/>
    </i>
  </rowItems>
  <colItems count="1">
    <i/>
  </colItems>
  <dataFields count="1">
    <dataField name="Sum of Amount" fld="2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5:H31" firstHeaderRow="1" firstDataRow="1" firstDataCol="1"/>
  <pivotFields count="5">
    <pivotField numFmtId="14" showAll="0"/>
    <pivotField showAll="0"/>
    <pivotField dataField="1" numFmtId="43" showAll="0"/>
    <pivotField axis="axisRow" showAll="0">
      <items count="44">
        <item x="16"/>
        <item x="28"/>
        <item x="20"/>
        <item h="1" x="32"/>
        <item h="1" x="30"/>
        <item h="1" x="35"/>
        <item h="1" x="15"/>
        <item x="7"/>
        <item n="Bank fees Other" m="1" x="40"/>
        <item x="36"/>
        <item x="27"/>
        <item x="34"/>
        <item x="12"/>
        <item h="1" x="1"/>
        <item h="1" x="4"/>
        <item x="22"/>
        <item x="21"/>
        <item x="13"/>
        <item x="3"/>
        <item m="1" x="39"/>
        <item x="6"/>
        <item x="18"/>
        <item n="Mail Service" m="1" x="38"/>
        <item n="Office Space" m="1" x="37"/>
        <item n="Other office" m="1" x="42"/>
        <item x="33"/>
        <item x="10"/>
        <item x="0"/>
        <item x="5"/>
        <item x="9"/>
        <item x="14"/>
        <item n="Asset Software" m="1" x="41"/>
        <item x="23"/>
        <item x="11"/>
        <item x="31"/>
        <item x="26"/>
        <item h="1" x="2"/>
        <item x="8"/>
        <item n="Mail Service2" h="1" x="25"/>
        <item n="Asset Software2" h="1" x="29"/>
        <item n="Office Space2" h="1" x="19"/>
        <item n="Bank fees Other2" h="1" x="24"/>
        <item n="Other office2" h="1" x="17"/>
        <item t="default"/>
      </items>
    </pivotField>
    <pivotField showAll="0"/>
  </pivotFields>
  <rowFields count="1">
    <field x="3"/>
  </rowFields>
  <rowItems count="26">
    <i>
      <x/>
    </i>
    <i>
      <x v="1"/>
    </i>
    <i>
      <x v="2"/>
    </i>
    <i>
      <x v="7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20"/>
    </i>
    <i>
      <x v="21"/>
    </i>
    <i>
      <x v="25"/>
    </i>
    <i>
      <x v="26"/>
    </i>
    <i>
      <x v="27"/>
    </i>
    <i>
      <x v="28"/>
    </i>
    <i>
      <x v="29"/>
    </i>
    <i>
      <x v="30"/>
    </i>
    <i>
      <x v="32"/>
    </i>
    <i>
      <x v="33"/>
    </i>
    <i>
      <x v="34"/>
    </i>
    <i>
      <x v="35"/>
    </i>
    <i>
      <x v="37"/>
    </i>
    <i t="grand">
      <x/>
    </i>
  </rowItems>
  <colItems count="1">
    <i/>
  </colItems>
  <dataFields count="1">
    <dataField name="Sum of Amount" fld="2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tabSelected="1" workbookViewId="0">
      <selection activeCell="A2" sqref="A1:A2"/>
    </sheetView>
  </sheetViews>
  <sheetFormatPr defaultColWidth="17.140625" defaultRowHeight="12.75" customHeight="1" x14ac:dyDescent="0.2"/>
  <cols>
    <col min="1" max="1" width="78.28515625" style="2" customWidth="1"/>
    <col min="2" max="2" width="12.140625" style="6" customWidth="1"/>
    <col min="3" max="4" width="12.140625" style="2" customWidth="1"/>
    <col min="5" max="16384" width="17.140625" style="2"/>
  </cols>
  <sheetData>
    <row r="1" spans="1:2" ht="12.75" customHeight="1" x14ac:dyDescent="0.2">
      <c r="A1" s="3" t="s">
        <v>79</v>
      </c>
    </row>
    <row r="2" spans="1:2" ht="12.75" customHeight="1" x14ac:dyDescent="0.2">
      <c r="A2" s="3" t="s">
        <v>66</v>
      </c>
    </row>
    <row r="3" spans="1:2" ht="12.75" customHeight="1" x14ac:dyDescent="0.2">
      <c r="A3" s="3"/>
    </row>
    <row r="4" spans="1:2" ht="12.75" customHeight="1" x14ac:dyDescent="0.2">
      <c r="A4" s="3"/>
    </row>
    <row r="5" spans="1:2" ht="12.75" customHeight="1" x14ac:dyDescent="0.2">
      <c r="A5" s="15" t="s">
        <v>89</v>
      </c>
      <c r="B5" s="14"/>
    </row>
    <row r="7" spans="1:2" ht="12.75" customHeight="1" x14ac:dyDescent="0.2">
      <c r="A7" s="4" t="s">
        <v>77</v>
      </c>
    </row>
    <row r="8" spans="1:2" ht="12.75" customHeight="1" x14ac:dyDescent="0.2">
      <c r="A8" s="4" t="s">
        <v>78</v>
      </c>
    </row>
    <row r="9" spans="1:2" ht="12.75" customHeight="1" x14ac:dyDescent="0.2">
      <c r="A9" s="4" t="s">
        <v>52</v>
      </c>
    </row>
    <row r="10" spans="1:2" ht="12.75" customHeight="1" x14ac:dyDescent="0.2">
      <c r="A10" s="2" t="s">
        <v>50</v>
      </c>
    </row>
    <row r="11" spans="1:2" ht="12.75" customHeight="1" x14ac:dyDescent="0.2">
      <c r="A11" s="2" t="s">
        <v>51</v>
      </c>
    </row>
    <row r="12" spans="1:2" ht="12.75" customHeight="1" x14ac:dyDescent="0.2">
      <c r="A12" s="5" t="s">
        <v>63</v>
      </c>
    </row>
    <row r="14" spans="1:2" ht="12.75" customHeight="1" x14ac:dyDescent="0.2">
      <c r="A14" s="1" t="s">
        <v>49</v>
      </c>
      <c r="B14" s="7"/>
    </row>
    <row r="17" spans="1:2" ht="12.75" customHeight="1" x14ac:dyDescent="0.2">
      <c r="A17" s="3" t="s">
        <v>54</v>
      </c>
    </row>
    <row r="18" spans="1:2" ht="12.75" customHeight="1" x14ac:dyDescent="0.2">
      <c r="A18" s="4" t="s">
        <v>53</v>
      </c>
    </row>
    <row r="19" spans="1:2" ht="12.75" customHeight="1" x14ac:dyDescent="0.2">
      <c r="A19" s="4" t="s">
        <v>55</v>
      </c>
    </row>
    <row r="20" spans="1:2" ht="12.75" customHeight="1" x14ac:dyDescent="0.2">
      <c r="A20" s="4" t="s">
        <v>56</v>
      </c>
    </row>
    <row r="21" spans="1:2" ht="12.75" customHeight="1" x14ac:dyDescent="0.2">
      <c r="A21" s="3" t="s">
        <v>62</v>
      </c>
      <c r="B21" s="11">
        <f>B18+B19-B20</f>
        <v>0</v>
      </c>
    </row>
    <row r="22" spans="1:2" ht="12.75" customHeight="1" x14ac:dyDescent="0.2">
      <c r="A22" s="4"/>
    </row>
    <row r="23" spans="1:2" ht="12.75" customHeight="1" x14ac:dyDescent="0.2">
      <c r="A23" s="4"/>
    </row>
    <row r="25" spans="1:2" ht="12.75" customHeight="1" x14ac:dyDescent="0.2">
      <c r="A25" s="1" t="s">
        <v>48</v>
      </c>
    </row>
    <row r="26" spans="1:2" ht="12.75" customHeight="1" x14ac:dyDescent="0.2">
      <c r="A26" s="2" t="s">
        <v>2</v>
      </c>
    </row>
    <row r="27" spans="1:2" ht="12.75" customHeight="1" x14ac:dyDescent="0.2">
      <c r="A27" s="2" t="s">
        <v>4</v>
      </c>
    </row>
    <row r="28" spans="1:2" ht="12.75" customHeight="1" x14ac:dyDescent="0.2">
      <c r="A28" s="4" t="s">
        <v>67</v>
      </c>
    </row>
    <row r="29" spans="1:2" ht="12.75" customHeight="1" x14ac:dyDescent="0.2">
      <c r="A29" s="2" t="s">
        <v>5</v>
      </c>
    </row>
    <row r="30" spans="1:2" ht="12.75" customHeight="1" x14ac:dyDescent="0.2">
      <c r="A30" s="2" t="s">
        <v>6</v>
      </c>
    </row>
    <row r="31" spans="1:2" ht="12.75" customHeight="1" x14ac:dyDescent="0.2">
      <c r="A31" s="2" t="s">
        <v>7</v>
      </c>
    </row>
    <row r="32" spans="1:2" ht="12.75" customHeight="1" x14ac:dyDescent="0.2">
      <c r="A32" s="2" t="s">
        <v>8</v>
      </c>
    </row>
    <row r="33" spans="1:2" ht="12.75" customHeight="1" x14ac:dyDescent="0.2">
      <c r="A33" s="4" t="s">
        <v>98</v>
      </c>
      <c r="B33" s="14">
        <f>B92*0.56</f>
        <v>0</v>
      </c>
    </row>
    <row r="34" spans="1:2" ht="12.75" customHeight="1" x14ac:dyDescent="0.2">
      <c r="A34" s="2" t="s">
        <v>15</v>
      </c>
    </row>
    <row r="35" spans="1:2" ht="12.75" customHeight="1" x14ac:dyDescent="0.2">
      <c r="A35" s="2" t="s">
        <v>9</v>
      </c>
    </row>
    <row r="36" spans="1:2" ht="12.75" customHeight="1" x14ac:dyDescent="0.2">
      <c r="A36" s="2" t="s">
        <v>10</v>
      </c>
    </row>
    <row r="37" spans="1:2" ht="12.75" customHeight="1" x14ac:dyDescent="0.2">
      <c r="A37" s="2" t="s">
        <v>11</v>
      </c>
    </row>
    <row r="38" spans="1:2" ht="12.75" customHeight="1" x14ac:dyDescent="0.2">
      <c r="A38" s="4" t="s">
        <v>68</v>
      </c>
    </row>
    <row r="39" spans="1:2" ht="12.75" customHeight="1" x14ac:dyDescent="0.2">
      <c r="A39" s="2" t="s">
        <v>12</v>
      </c>
    </row>
    <row r="40" spans="1:2" ht="12.75" customHeight="1" x14ac:dyDescent="0.2">
      <c r="A40" s="2" t="s">
        <v>13</v>
      </c>
    </row>
    <row r="41" spans="1:2" ht="12.75" customHeight="1" x14ac:dyDescent="0.2">
      <c r="A41" s="2" t="s">
        <v>38</v>
      </c>
    </row>
    <row r="42" spans="1:2" ht="12.75" customHeight="1" x14ac:dyDescent="0.2">
      <c r="A42" s="4" t="s">
        <v>72</v>
      </c>
    </row>
    <row r="43" spans="1:2" ht="12.75" customHeight="1" x14ac:dyDescent="0.2">
      <c r="A43" s="2" t="s">
        <v>14</v>
      </c>
    </row>
    <row r="44" spans="1:2" ht="12.75" customHeight="1" x14ac:dyDescent="0.2">
      <c r="A44" s="4" t="s">
        <v>70</v>
      </c>
    </row>
    <row r="45" spans="1:2" ht="12.75" customHeight="1" x14ac:dyDescent="0.2">
      <c r="A45" s="2" t="s">
        <v>16</v>
      </c>
    </row>
    <row r="46" spans="1:2" ht="12.75" customHeight="1" x14ac:dyDescent="0.2">
      <c r="A46" s="2" t="s">
        <v>17</v>
      </c>
    </row>
    <row r="47" spans="1:2" ht="12.75" customHeight="1" x14ac:dyDescent="0.2">
      <c r="A47" s="2" t="s">
        <v>18</v>
      </c>
    </row>
    <row r="48" spans="1:2" ht="12.75" customHeight="1" x14ac:dyDescent="0.2">
      <c r="A48" s="2" t="s">
        <v>19</v>
      </c>
    </row>
    <row r="49" spans="1:1" ht="12.75" customHeight="1" x14ac:dyDescent="0.2">
      <c r="A49" s="2" t="s">
        <v>20</v>
      </c>
    </row>
    <row r="50" spans="1:1" ht="12.75" customHeight="1" x14ac:dyDescent="0.2">
      <c r="A50" s="2" t="s">
        <v>21</v>
      </c>
    </row>
    <row r="51" spans="1:1" ht="12.75" customHeight="1" x14ac:dyDescent="0.2">
      <c r="A51" s="2" t="s">
        <v>22</v>
      </c>
    </row>
    <row r="52" spans="1:1" ht="12.75" customHeight="1" x14ac:dyDescent="0.2">
      <c r="A52" s="2" t="s">
        <v>23</v>
      </c>
    </row>
    <row r="53" spans="1:1" ht="12.75" customHeight="1" x14ac:dyDescent="0.2">
      <c r="A53" s="4" t="s">
        <v>24</v>
      </c>
    </row>
    <row r="54" spans="1:1" ht="12.75" customHeight="1" x14ac:dyDescent="0.2">
      <c r="A54" s="2" t="s">
        <v>25</v>
      </c>
    </row>
    <row r="55" spans="1:1" ht="12.75" customHeight="1" x14ac:dyDescent="0.2">
      <c r="A55" s="2" t="s">
        <v>26</v>
      </c>
    </row>
    <row r="56" spans="1:1" ht="12.75" customHeight="1" x14ac:dyDescent="0.2">
      <c r="A56" s="2" t="s">
        <v>27</v>
      </c>
    </row>
    <row r="57" spans="1:1" ht="12.75" customHeight="1" x14ac:dyDescent="0.2">
      <c r="A57" s="2" t="s">
        <v>28</v>
      </c>
    </row>
    <row r="58" spans="1:1" ht="12.75" customHeight="1" x14ac:dyDescent="0.2">
      <c r="A58" s="2" t="s">
        <v>29</v>
      </c>
    </row>
    <row r="59" spans="1:1" ht="12.75" customHeight="1" x14ac:dyDescent="0.2">
      <c r="A59" s="2" t="s">
        <v>30</v>
      </c>
    </row>
    <row r="60" spans="1:1" ht="12.75" customHeight="1" x14ac:dyDescent="0.2">
      <c r="A60" s="2" t="s">
        <v>31</v>
      </c>
    </row>
    <row r="61" spans="1:1" ht="12.75" customHeight="1" x14ac:dyDescent="0.2">
      <c r="A61" s="2" t="s">
        <v>32</v>
      </c>
    </row>
    <row r="62" spans="1:1" x14ac:dyDescent="0.2">
      <c r="A62" s="2" t="s">
        <v>33</v>
      </c>
    </row>
    <row r="63" spans="1:1" x14ac:dyDescent="0.2">
      <c r="A63" s="2" t="s">
        <v>34</v>
      </c>
    </row>
    <row r="64" spans="1:1" x14ac:dyDescent="0.2">
      <c r="A64" s="2" t="s">
        <v>35</v>
      </c>
    </row>
    <row r="65" spans="1:2" x14ac:dyDescent="0.2">
      <c r="A65" s="2" t="s">
        <v>36</v>
      </c>
    </row>
    <row r="66" spans="1:2" x14ac:dyDescent="0.2">
      <c r="A66" s="2" t="s">
        <v>37</v>
      </c>
    </row>
    <row r="67" spans="1:2" x14ac:dyDescent="0.2">
      <c r="A67" s="2" t="s">
        <v>39</v>
      </c>
    </row>
    <row r="68" spans="1:2" x14ac:dyDescent="0.2">
      <c r="A68" s="2" t="s">
        <v>40</v>
      </c>
    </row>
    <row r="69" spans="1:2" x14ac:dyDescent="0.2">
      <c r="A69" s="2" t="s">
        <v>42</v>
      </c>
    </row>
    <row r="70" spans="1:2" x14ac:dyDescent="0.2">
      <c r="A70" s="4" t="s">
        <v>43</v>
      </c>
    </row>
    <row r="71" spans="1:2" x14ac:dyDescent="0.2">
      <c r="A71" s="2" t="s">
        <v>45</v>
      </c>
    </row>
    <row r="72" spans="1:2" x14ac:dyDescent="0.2">
      <c r="A72" s="2" t="s">
        <v>46</v>
      </c>
    </row>
    <row r="73" spans="1:2" x14ac:dyDescent="0.2">
      <c r="A73" s="2" t="s">
        <v>47</v>
      </c>
    </row>
    <row r="74" spans="1:2" x14ac:dyDescent="0.2">
      <c r="A74" s="2" t="s">
        <v>64</v>
      </c>
      <c r="B74" s="11">
        <f>SUM(B26:B73)</f>
        <v>0</v>
      </c>
    </row>
    <row r="77" spans="1:2" ht="13.5" thickBot="1" x14ac:dyDescent="0.25">
      <c r="A77" s="3" t="s">
        <v>80</v>
      </c>
      <c r="B77" s="12">
        <f>B14-B21-B74</f>
        <v>0</v>
      </c>
    </row>
    <row r="78" spans="1:2" ht="13.5" thickTop="1" x14ac:dyDescent="0.2">
      <c r="A78" s="4"/>
      <c r="B78" s="9"/>
    </row>
    <row r="79" spans="1:2" x14ac:dyDescent="0.2">
      <c r="B79" s="9"/>
    </row>
    <row r="80" spans="1:2" x14ac:dyDescent="0.2">
      <c r="A80" s="4" t="s">
        <v>81</v>
      </c>
      <c r="B80" s="13">
        <f>B70*0.5</f>
        <v>0</v>
      </c>
    </row>
    <row r="81" spans="1:2" x14ac:dyDescent="0.2">
      <c r="A81" s="4" t="s">
        <v>97</v>
      </c>
      <c r="B81" s="13" t="str">
        <f>IFERROR(B112*-1,"")</f>
        <v/>
      </c>
    </row>
    <row r="82" spans="1:2" x14ac:dyDescent="0.2">
      <c r="A82" s="4" t="s">
        <v>82</v>
      </c>
      <c r="B82" s="9">
        <v>0</v>
      </c>
    </row>
    <row r="83" spans="1:2" x14ac:dyDescent="0.2">
      <c r="A83" s="4" t="s">
        <v>83</v>
      </c>
      <c r="B83" s="11">
        <f>SUM(B80:B82)</f>
        <v>0</v>
      </c>
    </row>
    <row r="84" spans="1:2" x14ac:dyDescent="0.2">
      <c r="A84" s="4"/>
      <c r="B84" s="9"/>
    </row>
    <row r="85" spans="1:2" ht="13.5" thickBot="1" x14ac:dyDescent="0.25">
      <c r="A85" s="3" t="s">
        <v>84</v>
      </c>
      <c r="B85" s="12">
        <f>B77+B83</f>
        <v>0</v>
      </c>
    </row>
    <row r="86" spans="1:2" ht="12.75" customHeight="1" thickTop="1" x14ac:dyDescent="0.2"/>
    <row r="89" spans="1:2" x14ac:dyDescent="0.2">
      <c r="A89" s="3" t="s">
        <v>73</v>
      </c>
    </row>
    <row r="90" spans="1:2" x14ac:dyDescent="0.2">
      <c r="A90" s="4" t="s">
        <v>75</v>
      </c>
    </row>
    <row r="91" spans="1:2" x14ac:dyDescent="0.2">
      <c r="A91" s="4" t="s">
        <v>74</v>
      </c>
    </row>
    <row r="92" spans="1:2" x14ac:dyDescent="0.2">
      <c r="A92" s="4" t="s">
        <v>99</v>
      </c>
      <c r="B92" s="8"/>
    </row>
    <row r="95" spans="1:2" ht="12.75" customHeight="1" x14ac:dyDescent="0.2">
      <c r="A95" s="3" t="s">
        <v>85</v>
      </c>
    </row>
    <row r="96" spans="1:2" ht="12.75" customHeight="1" x14ac:dyDescent="0.2">
      <c r="A96" s="4" t="s">
        <v>86</v>
      </c>
    </row>
    <row r="97" spans="1:2" ht="12.75" customHeight="1" x14ac:dyDescent="0.2">
      <c r="A97" s="4" t="s">
        <v>87</v>
      </c>
      <c r="B97" s="7"/>
    </row>
    <row r="98" spans="1:2" ht="12.75" customHeight="1" x14ac:dyDescent="0.2">
      <c r="A98" s="4" t="s">
        <v>88</v>
      </c>
      <c r="B98" s="10" t="str">
        <f>IFERROR(B97/B96,"")</f>
        <v/>
      </c>
    </row>
    <row r="102" spans="1:2" ht="42" customHeight="1" x14ac:dyDescent="0.2">
      <c r="B102" s="16" t="s">
        <v>90</v>
      </c>
    </row>
    <row r="103" spans="1:2" ht="12.75" customHeight="1" x14ac:dyDescent="0.2">
      <c r="A103" s="4" t="s">
        <v>91</v>
      </c>
    </row>
    <row r="104" spans="1:2" ht="12.75" customHeight="1" x14ac:dyDescent="0.2">
      <c r="A104" s="4" t="s">
        <v>92</v>
      </c>
    </row>
    <row r="105" spans="1:2" ht="12.75" customHeight="1" x14ac:dyDescent="0.2">
      <c r="A105" s="4" t="s">
        <v>31</v>
      </c>
    </row>
    <row r="106" spans="1:2" ht="12.75" customHeight="1" x14ac:dyDescent="0.2">
      <c r="A106" s="4" t="s">
        <v>1</v>
      </c>
    </row>
    <row r="107" spans="1:2" ht="12.75" customHeight="1" x14ac:dyDescent="0.2">
      <c r="A107" s="4" t="s">
        <v>93</v>
      </c>
    </row>
    <row r="108" spans="1:2" ht="12.75" customHeight="1" x14ac:dyDescent="0.2">
      <c r="A108" s="4" t="s">
        <v>94</v>
      </c>
    </row>
    <row r="109" spans="1:2" ht="12.75" customHeight="1" x14ac:dyDescent="0.2">
      <c r="A109" s="4" t="s">
        <v>94</v>
      </c>
    </row>
    <row r="110" spans="1:2" ht="12.75" customHeight="1" x14ac:dyDescent="0.2">
      <c r="A110" s="4" t="s">
        <v>95</v>
      </c>
      <c r="B110" s="11">
        <f>SUM(B103:B109)</f>
        <v>0</v>
      </c>
    </row>
    <row r="112" spans="1:2" ht="12.75" customHeight="1" thickBot="1" x14ac:dyDescent="0.25">
      <c r="A112" s="4" t="s">
        <v>96</v>
      </c>
      <c r="B112" s="12" t="str">
        <f>IFERROR(B98*B110,"")</f>
        <v/>
      </c>
    </row>
    <row r="113" spans="1:1" ht="12.75" customHeight="1" thickTop="1" x14ac:dyDescent="0.2"/>
    <row r="115" spans="1:1" ht="12.75" customHeight="1" x14ac:dyDescent="0.2">
      <c r="A115" s="3" t="s">
        <v>65</v>
      </c>
    </row>
    <row r="117" spans="1:1" ht="12.75" customHeight="1" x14ac:dyDescent="0.2">
      <c r="A117" s="4" t="s">
        <v>60</v>
      </c>
    </row>
    <row r="118" spans="1:1" ht="12.75" customHeight="1" x14ac:dyDescent="0.2">
      <c r="A118" s="4"/>
    </row>
    <row r="119" spans="1:1" ht="12.75" customHeight="1" x14ac:dyDescent="0.2">
      <c r="A119" s="4"/>
    </row>
    <row r="120" spans="1:1" ht="12.75" customHeight="1" x14ac:dyDescent="0.2">
      <c r="A120" s="4"/>
    </row>
    <row r="121" spans="1:1" ht="12.75" customHeight="1" x14ac:dyDescent="0.2">
      <c r="A121" s="4" t="s">
        <v>61</v>
      </c>
    </row>
    <row r="122" spans="1:1" ht="12.75" customHeight="1" x14ac:dyDescent="0.2">
      <c r="A122" s="4"/>
    </row>
    <row r="123" spans="1:1" ht="12.75" customHeight="1" x14ac:dyDescent="0.2">
      <c r="A123" s="4"/>
    </row>
    <row r="124" spans="1:1" ht="12.75" customHeight="1" x14ac:dyDescent="0.2">
      <c r="A124" s="4"/>
    </row>
    <row r="125" spans="1:1" ht="12.75" customHeight="1" x14ac:dyDescent="0.2">
      <c r="A125" s="4" t="s">
        <v>57</v>
      </c>
    </row>
    <row r="126" spans="1:1" ht="12.75" customHeight="1" x14ac:dyDescent="0.2">
      <c r="A126" s="4"/>
    </row>
    <row r="127" spans="1:1" ht="12.75" customHeight="1" x14ac:dyDescent="0.2">
      <c r="A127" s="4"/>
    </row>
    <row r="128" spans="1:1" ht="12.75" customHeight="1" x14ac:dyDescent="0.2">
      <c r="A128" s="4"/>
    </row>
    <row r="129" spans="1:1" ht="12.75" customHeight="1" x14ac:dyDescent="0.2">
      <c r="A129" s="4" t="s">
        <v>58</v>
      </c>
    </row>
    <row r="130" spans="1:1" ht="12.75" customHeight="1" x14ac:dyDescent="0.2">
      <c r="A130" s="4"/>
    </row>
    <row r="131" spans="1:1" ht="12.75" customHeight="1" x14ac:dyDescent="0.2">
      <c r="A131" s="4"/>
    </row>
    <row r="132" spans="1:1" ht="12.75" customHeight="1" x14ac:dyDescent="0.2">
      <c r="A132" s="4"/>
    </row>
    <row r="133" spans="1:1" ht="12.75" customHeight="1" x14ac:dyDescent="0.2">
      <c r="A133" s="4" t="s">
        <v>59</v>
      </c>
    </row>
    <row r="134" spans="1:1" ht="12.75" customHeight="1" x14ac:dyDescent="0.2">
      <c r="A134" s="4"/>
    </row>
    <row r="135" spans="1:1" ht="12.75" customHeight="1" x14ac:dyDescent="0.2">
      <c r="A135" s="4"/>
    </row>
    <row r="136" spans="1:1" ht="12.75" customHeight="1" x14ac:dyDescent="0.2">
      <c r="A136" s="4"/>
    </row>
    <row r="137" spans="1:1" ht="12.75" customHeight="1" x14ac:dyDescent="0.2">
      <c r="A137" s="4" t="s">
        <v>69</v>
      </c>
    </row>
    <row r="138" spans="1:1" ht="12.75" customHeight="1" x14ac:dyDescent="0.2">
      <c r="A138" s="4"/>
    </row>
    <row r="139" spans="1:1" ht="12.75" customHeight="1" x14ac:dyDescent="0.2">
      <c r="A139" s="4"/>
    </row>
    <row r="141" spans="1:1" ht="12.75" customHeight="1" x14ac:dyDescent="0.2">
      <c r="A141" s="4" t="s">
        <v>71</v>
      </c>
    </row>
    <row r="145" spans="1:1" ht="12.75" customHeight="1" x14ac:dyDescent="0.2">
      <c r="A145" s="4" t="s">
        <v>76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workbookViewId="0"/>
  </sheetViews>
  <sheetFormatPr defaultColWidth="17.140625" defaultRowHeight="12.75" customHeight="1" x14ac:dyDescent="0.2"/>
  <cols>
    <col min="1" max="1" width="78.28515625" style="2" customWidth="1"/>
    <col min="2" max="2" width="12.140625" style="6" customWidth="1"/>
    <col min="3" max="4" width="12.140625" style="2" customWidth="1"/>
    <col min="5" max="16384" width="17.140625" style="2"/>
  </cols>
  <sheetData>
    <row r="1" spans="1:2" ht="12.75" customHeight="1" x14ac:dyDescent="0.2">
      <c r="A1" s="3" t="s">
        <v>79</v>
      </c>
    </row>
    <row r="2" spans="1:2" ht="12.75" customHeight="1" x14ac:dyDescent="0.2">
      <c r="A2" s="3" t="s">
        <v>66</v>
      </c>
    </row>
    <row r="3" spans="1:2" ht="12.75" customHeight="1" x14ac:dyDescent="0.2">
      <c r="A3" s="3"/>
    </row>
    <row r="4" spans="1:2" ht="12.75" customHeight="1" x14ac:dyDescent="0.2">
      <c r="A4" s="3"/>
    </row>
    <row r="5" spans="1:2" ht="12.75" customHeight="1" x14ac:dyDescent="0.2">
      <c r="A5" s="15" t="s">
        <v>89</v>
      </c>
      <c r="B5" s="14"/>
    </row>
    <row r="7" spans="1:2" ht="12.75" customHeight="1" x14ac:dyDescent="0.2">
      <c r="A7" s="4" t="s">
        <v>77</v>
      </c>
    </row>
    <row r="8" spans="1:2" ht="12.75" customHeight="1" x14ac:dyDescent="0.2">
      <c r="A8" s="4" t="s">
        <v>78</v>
      </c>
    </row>
    <row r="9" spans="1:2" ht="12.75" customHeight="1" x14ac:dyDescent="0.2">
      <c r="A9" s="4" t="s">
        <v>52</v>
      </c>
    </row>
    <row r="10" spans="1:2" ht="12.75" customHeight="1" x14ac:dyDescent="0.2">
      <c r="A10" s="2" t="s">
        <v>50</v>
      </c>
    </row>
    <row r="11" spans="1:2" ht="12.75" customHeight="1" x14ac:dyDescent="0.2">
      <c r="A11" s="2" t="s">
        <v>51</v>
      </c>
    </row>
    <row r="12" spans="1:2" ht="12.75" customHeight="1" x14ac:dyDescent="0.2">
      <c r="A12" s="5" t="s">
        <v>63</v>
      </c>
    </row>
    <row r="14" spans="1:2" ht="12.75" customHeight="1" x14ac:dyDescent="0.2">
      <c r="A14" s="1" t="s">
        <v>49</v>
      </c>
      <c r="B14" s="7">
        <v>1000000</v>
      </c>
    </row>
    <row r="17" spans="1:2" ht="12.75" customHeight="1" x14ac:dyDescent="0.2">
      <c r="A17" s="3" t="s">
        <v>54</v>
      </c>
    </row>
    <row r="18" spans="1:2" ht="12.75" customHeight="1" x14ac:dyDescent="0.2">
      <c r="A18" s="4" t="s">
        <v>53</v>
      </c>
      <c r="B18" s="6">
        <v>10000</v>
      </c>
    </row>
    <row r="19" spans="1:2" ht="12.75" customHeight="1" x14ac:dyDescent="0.2">
      <c r="A19" s="4" t="s">
        <v>55</v>
      </c>
      <c r="B19" s="6">
        <v>100000</v>
      </c>
    </row>
    <row r="20" spans="1:2" ht="12.75" customHeight="1" x14ac:dyDescent="0.2">
      <c r="A20" s="4" t="s">
        <v>56</v>
      </c>
      <c r="B20" s="6">
        <v>8000</v>
      </c>
    </row>
    <row r="21" spans="1:2" ht="12.75" customHeight="1" x14ac:dyDescent="0.2">
      <c r="A21" s="3" t="s">
        <v>62</v>
      </c>
      <c r="B21" s="11">
        <f>B18+B19-B20</f>
        <v>102000</v>
      </c>
    </row>
    <row r="22" spans="1:2" ht="12.75" customHeight="1" x14ac:dyDescent="0.2">
      <c r="A22" s="4"/>
    </row>
    <row r="23" spans="1:2" ht="12.75" customHeight="1" x14ac:dyDescent="0.2">
      <c r="A23" s="4"/>
    </row>
    <row r="25" spans="1:2" ht="12.75" customHeight="1" x14ac:dyDescent="0.2">
      <c r="A25" s="1" t="s">
        <v>48</v>
      </c>
    </row>
    <row r="26" spans="1:2" ht="12.75" customHeight="1" x14ac:dyDescent="0.2">
      <c r="A26" s="2" t="s">
        <v>2</v>
      </c>
      <c r="B26" s="6">
        <v>10000</v>
      </c>
    </row>
    <row r="27" spans="1:2" ht="12.75" customHeight="1" x14ac:dyDescent="0.2">
      <c r="A27" s="2" t="s">
        <v>3</v>
      </c>
    </row>
    <row r="28" spans="1:2" ht="12.75" customHeight="1" x14ac:dyDescent="0.2">
      <c r="A28" s="4" t="s">
        <v>67</v>
      </c>
    </row>
    <row r="29" spans="1:2" ht="12.75" customHeight="1" x14ac:dyDescent="0.2">
      <c r="A29" s="2" t="s">
        <v>5</v>
      </c>
    </row>
    <row r="30" spans="1:2" ht="12.75" customHeight="1" x14ac:dyDescent="0.2">
      <c r="A30" s="2" t="s">
        <v>6</v>
      </c>
    </row>
    <row r="31" spans="1:2" ht="12.75" customHeight="1" x14ac:dyDescent="0.2">
      <c r="A31" s="2" t="s">
        <v>7</v>
      </c>
    </row>
    <row r="32" spans="1:2" ht="12.75" customHeight="1" x14ac:dyDescent="0.2">
      <c r="A32" s="2" t="s">
        <v>8</v>
      </c>
    </row>
    <row r="33" spans="1:2" ht="12.75" customHeight="1" x14ac:dyDescent="0.2">
      <c r="A33" s="4" t="s">
        <v>98</v>
      </c>
      <c r="B33" s="14">
        <f>B92*0.56</f>
        <v>560</v>
      </c>
    </row>
    <row r="34" spans="1:2" ht="12.75" customHeight="1" x14ac:dyDescent="0.2">
      <c r="A34" s="2" t="s">
        <v>15</v>
      </c>
    </row>
    <row r="35" spans="1:2" ht="12.75" customHeight="1" x14ac:dyDescent="0.2">
      <c r="A35" s="2" t="s">
        <v>9</v>
      </c>
    </row>
    <row r="36" spans="1:2" ht="12.75" customHeight="1" x14ac:dyDescent="0.2">
      <c r="A36" s="2" t="s">
        <v>10</v>
      </c>
    </row>
    <row r="37" spans="1:2" ht="12.75" customHeight="1" x14ac:dyDescent="0.2">
      <c r="A37" s="2" t="s">
        <v>11</v>
      </c>
    </row>
    <row r="38" spans="1:2" ht="12.75" customHeight="1" x14ac:dyDescent="0.2">
      <c r="A38" s="4" t="s">
        <v>68</v>
      </c>
    </row>
    <row r="39" spans="1:2" ht="12.75" customHeight="1" x14ac:dyDescent="0.2">
      <c r="A39" s="2" t="s">
        <v>12</v>
      </c>
    </row>
    <row r="40" spans="1:2" ht="12.75" customHeight="1" x14ac:dyDescent="0.2">
      <c r="A40" s="2" t="s">
        <v>13</v>
      </c>
    </row>
    <row r="41" spans="1:2" ht="12.75" customHeight="1" x14ac:dyDescent="0.2">
      <c r="A41" s="2" t="s">
        <v>38</v>
      </c>
    </row>
    <row r="42" spans="1:2" ht="12.75" customHeight="1" x14ac:dyDescent="0.2">
      <c r="A42" s="4" t="s">
        <v>72</v>
      </c>
    </row>
    <row r="43" spans="1:2" ht="12.75" customHeight="1" x14ac:dyDescent="0.2">
      <c r="A43" s="2" t="s">
        <v>14</v>
      </c>
    </row>
    <row r="44" spans="1:2" ht="12.75" customHeight="1" x14ac:dyDescent="0.2">
      <c r="A44" s="4" t="s">
        <v>70</v>
      </c>
    </row>
    <row r="45" spans="1:2" ht="12.75" customHeight="1" x14ac:dyDescent="0.2">
      <c r="A45" s="2" t="s">
        <v>16</v>
      </c>
    </row>
    <row r="46" spans="1:2" ht="12.75" customHeight="1" x14ac:dyDescent="0.2">
      <c r="A46" s="2" t="s">
        <v>17</v>
      </c>
    </row>
    <row r="47" spans="1:2" ht="12.75" customHeight="1" x14ac:dyDescent="0.2">
      <c r="A47" s="2" t="s">
        <v>18</v>
      </c>
    </row>
    <row r="48" spans="1:2" ht="12.75" customHeight="1" x14ac:dyDescent="0.2">
      <c r="A48" s="2" t="s">
        <v>19</v>
      </c>
    </row>
    <row r="49" spans="1:1" ht="12.75" customHeight="1" x14ac:dyDescent="0.2">
      <c r="A49" s="2" t="s">
        <v>20</v>
      </c>
    </row>
    <row r="50" spans="1:1" ht="12.75" customHeight="1" x14ac:dyDescent="0.2">
      <c r="A50" s="2" t="s">
        <v>21</v>
      </c>
    </row>
    <row r="51" spans="1:1" ht="12.75" customHeight="1" x14ac:dyDescent="0.2">
      <c r="A51" s="2" t="s">
        <v>22</v>
      </c>
    </row>
    <row r="52" spans="1:1" ht="12.75" customHeight="1" x14ac:dyDescent="0.2">
      <c r="A52" s="2" t="s">
        <v>23</v>
      </c>
    </row>
    <row r="53" spans="1:1" ht="12.75" customHeight="1" x14ac:dyDescent="0.2">
      <c r="A53" s="4" t="s">
        <v>24</v>
      </c>
    </row>
    <row r="54" spans="1:1" ht="12.75" customHeight="1" x14ac:dyDescent="0.2">
      <c r="A54" s="2" t="s">
        <v>25</v>
      </c>
    </row>
    <row r="55" spans="1:1" ht="12.75" customHeight="1" x14ac:dyDescent="0.2">
      <c r="A55" s="2" t="s">
        <v>26</v>
      </c>
    </row>
    <row r="56" spans="1:1" ht="12.75" customHeight="1" x14ac:dyDescent="0.2">
      <c r="A56" s="2" t="s">
        <v>0</v>
      </c>
    </row>
    <row r="57" spans="1:1" ht="12.75" customHeight="1" x14ac:dyDescent="0.2">
      <c r="A57" s="2" t="s">
        <v>28</v>
      </c>
    </row>
    <row r="58" spans="1:1" ht="12.75" customHeight="1" x14ac:dyDescent="0.2">
      <c r="A58" s="2" t="s">
        <v>29</v>
      </c>
    </row>
    <row r="59" spans="1:1" ht="12.75" customHeight="1" x14ac:dyDescent="0.2">
      <c r="A59" s="2" t="s">
        <v>30</v>
      </c>
    </row>
    <row r="60" spans="1:1" ht="12.75" customHeight="1" x14ac:dyDescent="0.2">
      <c r="A60" s="2" t="s">
        <v>31</v>
      </c>
    </row>
    <row r="61" spans="1:1" ht="12.75" customHeight="1" x14ac:dyDescent="0.2">
      <c r="A61" s="2" t="s">
        <v>32</v>
      </c>
    </row>
    <row r="62" spans="1:1" x14ac:dyDescent="0.2">
      <c r="A62" s="2" t="s">
        <v>33</v>
      </c>
    </row>
    <row r="63" spans="1:1" x14ac:dyDescent="0.2">
      <c r="A63" s="2" t="s">
        <v>34</v>
      </c>
    </row>
    <row r="64" spans="1:1" x14ac:dyDescent="0.2">
      <c r="A64" s="2" t="s">
        <v>35</v>
      </c>
    </row>
    <row r="65" spans="1:2" x14ac:dyDescent="0.2">
      <c r="A65" s="2" t="s">
        <v>36</v>
      </c>
    </row>
    <row r="66" spans="1:2" x14ac:dyDescent="0.2">
      <c r="A66" s="2" t="s">
        <v>37</v>
      </c>
    </row>
    <row r="67" spans="1:2" x14ac:dyDescent="0.2">
      <c r="A67" s="2" t="s">
        <v>39</v>
      </c>
    </row>
    <row r="68" spans="1:2" x14ac:dyDescent="0.2">
      <c r="A68" s="2" t="s">
        <v>40</v>
      </c>
    </row>
    <row r="69" spans="1:2" x14ac:dyDescent="0.2">
      <c r="A69" s="2" t="s">
        <v>42</v>
      </c>
    </row>
    <row r="70" spans="1:2" x14ac:dyDescent="0.2">
      <c r="A70" s="4" t="s">
        <v>43</v>
      </c>
      <c r="B70" s="6">
        <v>1000</v>
      </c>
    </row>
    <row r="71" spans="1:2" x14ac:dyDescent="0.2">
      <c r="A71" s="2" t="s">
        <v>45</v>
      </c>
    </row>
    <row r="72" spans="1:2" x14ac:dyDescent="0.2">
      <c r="A72" s="2" t="s">
        <v>1</v>
      </c>
    </row>
    <row r="73" spans="1:2" x14ac:dyDescent="0.2">
      <c r="A73" s="2" t="s">
        <v>47</v>
      </c>
    </row>
    <row r="74" spans="1:2" x14ac:dyDescent="0.2">
      <c r="A74" s="2" t="s">
        <v>64</v>
      </c>
      <c r="B74" s="11">
        <f>SUM(B26:B73)</f>
        <v>11560</v>
      </c>
    </row>
    <row r="77" spans="1:2" ht="13.5" thickBot="1" x14ac:dyDescent="0.25">
      <c r="A77" s="3" t="s">
        <v>80</v>
      </c>
      <c r="B77" s="12">
        <f>B14-B21-B74</f>
        <v>886440</v>
      </c>
    </row>
    <row r="78" spans="1:2" ht="13.5" thickTop="1" x14ac:dyDescent="0.2">
      <c r="A78" s="4"/>
      <c r="B78" s="9"/>
    </row>
    <row r="79" spans="1:2" x14ac:dyDescent="0.2">
      <c r="B79" s="9"/>
    </row>
    <row r="80" spans="1:2" x14ac:dyDescent="0.2">
      <c r="A80" s="4" t="s">
        <v>81</v>
      </c>
      <c r="B80" s="13">
        <f>B70*0.5</f>
        <v>500</v>
      </c>
    </row>
    <row r="81" spans="1:2" x14ac:dyDescent="0.2">
      <c r="A81" s="4" t="s">
        <v>97</v>
      </c>
      <c r="B81" s="13">
        <f>IFERROR(B112*-1,"")</f>
        <v>-1450</v>
      </c>
    </row>
    <row r="82" spans="1:2" x14ac:dyDescent="0.2">
      <c r="A82" s="4" t="s">
        <v>82</v>
      </c>
      <c r="B82" s="9">
        <v>0</v>
      </c>
    </row>
    <row r="83" spans="1:2" x14ac:dyDescent="0.2">
      <c r="A83" s="4" t="s">
        <v>83</v>
      </c>
      <c r="B83" s="11">
        <f>SUM(B80:B82)</f>
        <v>-950</v>
      </c>
    </row>
    <row r="84" spans="1:2" x14ac:dyDescent="0.2">
      <c r="A84" s="4"/>
      <c r="B84" s="9"/>
    </row>
    <row r="85" spans="1:2" ht="13.5" thickBot="1" x14ac:dyDescent="0.25">
      <c r="A85" s="3" t="s">
        <v>84</v>
      </c>
      <c r="B85" s="12">
        <f>B77+B83</f>
        <v>885490</v>
      </c>
    </row>
    <row r="86" spans="1:2" ht="12.75" customHeight="1" thickTop="1" x14ac:dyDescent="0.2"/>
    <row r="89" spans="1:2" x14ac:dyDescent="0.2">
      <c r="A89" s="3" t="s">
        <v>73</v>
      </c>
    </row>
    <row r="90" spans="1:2" x14ac:dyDescent="0.2">
      <c r="A90" s="4" t="s">
        <v>75</v>
      </c>
    </row>
    <row r="91" spans="1:2" x14ac:dyDescent="0.2">
      <c r="A91" s="4" t="s">
        <v>74</v>
      </c>
      <c r="B91" s="6">
        <v>10000</v>
      </c>
    </row>
    <row r="92" spans="1:2" x14ac:dyDescent="0.2">
      <c r="A92" s="4" t="s">
        <v>99</v>
      </c>
      <c r="B92" s="8">
        <v>1000</v>
      </c>
    </row>
    <row r="95" spans="1:2" ht="12.75" customHeight="1" x14ac:dyDescent="0.2">
      <c r="A95" s="3" t="s">
        <v>85</v>
      </c>
    </row>
    <row r="96" spans="1:2" ht="12.75" customHeight="1" x14ac:dyDescent="0.2">
      <c r="A96" s="4" t="s">
        <v>86</v>
      </c>
      <c r="B96" s="6">
        <v>1000</v>
      </c>
    </row>
    <row r="97" spans="1:2" ht="12.75" customHeight="1" x14ac:dyDescent="0.2">
      <c r="A97" s="4" t="s">
        <v>87</v>
      </c>
      <c r="B97" s="7">
        <v>100</v>
      </c>
    </row>
    <row r="98" spans="1:2" ht="12.75" customHeight="1" x14ac:dyDescent="0.2">
      <c r="A98" s="4" t="s">
        <v>88</v>
      </c>
      <c r="B98" s="10">
        <f>IFERROR(B97/B96,"")</f>
        <v>0.1</v>
      </c>
    </row>
    <row r="102" spans="1:2" ht="42" customHeight="1" x14ac:dyDescent="0.2">
      <c r="B102" s="16" t="s">
        <v>90</v>
      </c>
    </row>
    <row r="103" spans="1:2" ht="12.75" customHeight="1" x14ac:dyDescent="0.2">
      <c r="A103" s="4" t="s">
        <v>91</v>
      </c>
      <c r="B103" s="6">
        <v>12000</v>
      </c>
    </row>
    <row r="104" spans="1:2" ht="12.75" customHeight="1" x14ac:dyDescent="0.2">
      <c r="A104" s="4" t="s">
        <v>92</v>
      </c>
      <c r="B104" s="6">
        <v>1000</v>
      </c>
    </row>
    <row r="105" spans="1:2" ht="12.75" customHeight="1" x14ac:dyDescent="0.2">
      <c r="A105" s="4" t="s">
        <v>31</v>
      </c>
      <c r="B105" s="6">
        <v>1000</v>
      </c>
    </row>
    <row r="106" spans="1:2" ht="12.75" customHeight="1" x14ac:dyDescent="0.2">
      <c r="A106" s="4" t="s">
        <v>1</v>
      </c>
    </row>
    <row r="107" spans="1:2" ht="12.75" customHeight="1" x14ac:dyDescent="0.2">
      <c r="A107" s="4" t="s">
        <v>93</v>
      </c>
      <c r="B107" s="6">
        <v>500</v>
      </c>
    </row>
    <row r="108" spans="1:2" ht="12.75" customHeight="1" x14ac:dyDescent="0.2">
      <c r="A108" s="4" t="s">
        <v>94</v>
      </c>
    </row>
    <row r="109" spans="1:2" ht="12.75" customHeight="1" x14ac:dyDescent="0.2">
      <c r="A109" s="4" t="s">
        <v>94</v>
      </c>
    </row>
    <row r="110" spans="1:2" ht="12.75" customHeight="1" x14ac:dyDescent="0.2">
      <c r="A110" s="4" t="s">
        <v>95</v>
      </c>
      <c r="B110" s="11">
        <f>SUM(B103:B109)</f>
        <v>14500</v>
      </c>
    </row>
    <row r="112" spans="1:2" ht="12.75" customHeight="1" thickBot="1" x14ac:dyDescent="0.25">
      <c r="A112" s="4" t="s">
        <v>96</v>
      </c>
      <c r="B112" s="12">
        <f>IFERROR(B98*B110,"")</f>
        <v>1450</v>
      </c>
    </row>
    <row r="113" spans="1:1" ht="12.75" customHeight="1" thickTop="1" x14ac:dyDescent="0.2"/>
    <row r="115" spans="1:1" ht="12.75" customHeight="1" x14ac:dyDescent="0.2">
      <c r="A115" s="3" t="s">
        <v>65</v>
      </c>
    </row>
    <row r="117" spans="1:1" ht="12.75" customHeight="1" x14ac:dyDescent="0.2">
      <c r="A117" s="4" t="s">
        <v>60</v>
      </c>
    </row>
    <row r="118" spans="1:1" ht="12.75" customHeight="1" x14ac:dyDescent="0.2">
      <c r="A118" s="4"/>
    </row>
    <row r="119" spans="1:1" ht="12.75" customHeight="1" x14ac:dyDescent="0.2">
      <c r="A119" s="4"/>
    </row>
    <row r="120" spans="1:1" ht="12.75" customHeight="1" x14ac:dyDescent="0.2">
      <c r="A120" s="4"/>
    </row>
    <row r="121" spans="1:1" ht="12.75" customHeight="1" x14ac:dyDescent="0.2">
      <c r="A121" s="4" t="s">
        <v>61</v>
      </c>
    </row>
    <row r="122" spans="1:1" ht="12.75" customHeight="1" x14ac:dyDescent="0.2">
      <c r="A122" s="4"/>
    </row>
    <row r="123" spans="1:1" ht="12.75" customHeight="1" x14ac:dyDescent="0.2">
      <c r="A123" s="4"/>
    </row>
    <row r="124" spans="1:1" ht="12.75" customHeight="1" x14ac:dyDescent="0.2">
      <c r="A124" s="4"/>
    </row>
    <row r="125" spans="1:1" ht="12.75" customHeight="1" x14ac:dyDescent="0.2">
      <c r="A125" s="4" t="s">
        <v>57</v>
      </c>
    </row>
    <row r="126" spans="1:1" ht="12.75" customHeight="1" x14ac:dyDescent="0.2">
      <c r="A126" s="4"/>
    </row>
    <row r="127" spans="1:1" ht="12.75" customHeight="1" x14ac:dyDescent="0.2">
      <c r="A127" s="4"/>
    </row>
    <row r="128" spans="1:1" ht="12.75" customHeight="1" x14ac:dyDescent="0.2">
      <c r="A128" s="4"/>
    </row>
    <row r="129" spans="1:1" ht="12.75" customHeight="1" x14ac:dyDescent="0.2">
      <c r="A129" s="4" t="s">
        <v>58</v>
      </c>
    </row>
    <row r="130" spans="1:1" ht="12.75" customHeight="1" x14ac:dyDescent="0.2">
      <c r="A130" s="4"/>
    </row>
    <row r="131" spans="1:1" ht="12.75" customHeight="1" x14ac:dyDescent="0.2">
      <c r="A131" s="4"/>
    </row>
    <row r="132" spans="1:1" ht="12.75" customHeight="1" x14ac:dyDescent="0.2">
      <c r="A132" s="4"/>
    </row>
    <row r="133" spans="1:1" ht="12.75" customHeight="1" x14ac:dyDescent="0.2">
      <c r="A133" s="4" t="s">
        <v>59</v>
      </c>
    </row>
    <row r="134" spans="1:1" ht="12.75" customHeight="1" x14ac:dyDescent="0.2">
      <c r="A134" s="4"/>
    </row>
    <row r="135" spans="1:1" ht="12.75" customHeight="1" x14ac:dyDescent="0.2">
      <c r="A135" s="4"/>
    </row>
    <row r="136" spans="1:1" ht="12.75" customHeight="1" x14ac:dyDescent="0.2">
      <c r="A136" s="4"/>
    </row>
    <row r="137" spans="1:1" ht="12.75" customHeight="1" x14ac:dyDescent="0.2">
      <c r="A137" s="4" t="s">
        <v>69</v>
      </c>
    </row>
    <row r="138" spans="1:1" ht="12.75" customHeight="1" x14ac:dyDescent="0.2">
      <c r="A138" s="4"/>
    </row>
    <row r="139" spans="1:1" ht="12.75" customHeight="1" x14ac:dyDescent="0.2">
      <c r="A139" s="4"/>
    </row>
    <row r="141" spans="1:1" ht="12.75" customHeight="1" x14ac:dyDescent="0.2">
      <c r="A141" s="4" t="s">
        <v>71</v>
      </c>
    </row>
    <row r="145" spans="1:1" ht="12.75" customHeight="1" x14ac:dyDescent="0.2">
      <c r="A145" s="4" t="s">
        <v>76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"/>
  <sheetViews>
    <sheetView workbookViewId="0"/>
  </sheetViews>
  <sheetFormatPr defaultRowHeight="12.75" x14ac:dyDescent="0.2"/>
  <cols>
    <col min="1" max="1" width="19.140625" style="18" customWidth="1"/>
    <col min="2" max="2" width="78.140625" style="18" bestFit="1" customWidth="1"/>
    <col min="3" max="3" width="10.28515625" style="18" bestFit="1" customWidth="1"/>
    <col min="4" max="4" width="23.85546875" style="18" bestFit="1" customWidth="1"/>
    <col min="5" max="5" width="13.5703125" style="18" customWidth="1"/>
    <col min="7" max="7" width="30.5703125" customWidth="1"/>
    <col min="8" max="8" width="10.28515625" customWidth="1"/>
    <col min="10" max="10" width="22.28515625" customWidth="1"/>
    <col min="11" max="11" width="9.85546875" customWidth="1"/>
  </cols>
  <sheetData>
    <row r="1" spans="1:12" x14ac:dyDescent="0.2">
      <c r="A1" s="3" t="s">
        <v>79</v>
      </c>
    </row>
    <row r="2" spans="1:12" x14ac:dyDescent="0.2">
      <c r="A2" s="3" t="s">
        <v>66</v>
      </c>
    </row>
    <row r="3" spans="1:12" x14ac:dyDescent="0.2">
      <c r="G3" s="31" t="s">
        <v>379</v>
      </c>
      <c r="J3" s="31" t="s">
        <v>379</v>
      </c>
      <c r="L3" s="31"/>
    </row>
    <row r="4" spans="1:12" ht="41.25" customHeight="1" x14ac:dyDescent="0.2">
      <c r="A4" s="22" t="s">
        <v>100</v>
      </c>
      <c r="B4" s="22" t="s">
        <v>101</v>
      </c>
      <c r="C4" s="23" t="s">
        <v>102</v>
      </c>
      <c r="D4" s="24" t="s">
        <v>103</v>
      </c>
      <c r="E4" s="24" t="s">
        <v>104</v>
      </c>
      <c r="G4" s="31" t="s">
        <v>385</v>
      </c>
      <c r="J4" s="31" t="s">
        <v>387</v>
      </c>
      <c r="L4" s="31"/>
    </row>
    <row r="5" spans="1:12" ht="25.5" x14ac:dyDescent="0.2">
      <c r="A5" s="17">
        <v>41912</v>
      </c>
      <c r="B5" s="18" t="s">
        <v>259</v>
      </c>
      <c r="C5" s="19">
        <v>13500</v>
      </c>
      <c r="D5" s="18" t="s">
        <v>105</v>
      </c>
      <c r="E5" s="18" t="s">
        <v>106</v>
      </c>
      <c r="G5" s="28" t="s">
        <v>376</v>
      </c>
      <c r="H5" t="s">
        <v>378</v>
      </c>
      <c r="J5" s="28" t="s">
        <v>376</v>
      </c>
      <c r="K5" t="s">
        <v>378</v>
      </c>
    </row>
    <row r="6" spans="1:12" x14ac:dyDescent="0.2">
      <c r="A6" s="17">
        <v>41911</v>
      </c>
      <c r="B6" s="25" t="s">
        <v>260</v>
      </c>
      <c r="C6" s="19">
        <v>-2.06</v>
      </c>
      <c r="D6" s="20" t="s">
        <v>367</v>
      </c>
      <c r="E6" s="18" t="s">
        <v>106</v>
      </c>
      <c r="G6" s="29" t="s">
        <v>139</v>
      </c>
      <c r="H6" s="30">
        <v>-913</v>
      </c>
      <c r="J6" s="29" t="s">
        <v>369</v>
      </c>
      <c r="K6" s="30">
        <v>-439.2</v>
      </c>
    </row>
    <row r="7" spans="1:12" x14ac:dyDescent="0.2">
      <c r="A7" s="17">
        <v>41911</v>
      </c>
      <c r="B7" s="25" t="s">
        <v>258</v>
      </c>
      <c r="C7" s="19">
        <v>-400</v>
      </c>
      <c r="D7" s="18" t="s">
        <v>107</v>
      </c>
      <c r="E7" s="18" t="s">
        <v>106</v>
      </c>
      <c r="G7" s="29" t="s">
        <v>194</v>
      </c>
      <c r="H7" s="30">
        <v>-800</v>
      </c>
      <c r="J7" s="29" t="s">
        <v>215</v>
      </c>
      <c r="K7" s="30">
        <v>-2612.91</v>
      </c>
    </row>
    <row r="8" spans="1:12" x14ac:dyDescent="0.2">
      <c r="A8" s="17">
        <v>41908</v>
      </c>
      <c r="B8" s="18" t="s">
        <v>108</v>
      </c>
      <c r="C8" s="19">
        <v>-100</v>
      </c>
      <c r="D8" s="20" t="s">
        <v>367</v>
      </c>
      <c r="E8" s="18" t="s">
        <v>106</v>
      </c>
      <c r="G8" s="29" t="s">
        <v>151</v>
      </c>
      <c r="H8" s="30">
        <v>-31.890000000000004</v>
      </c>
      <c r="J8" s="29" t="s">
        <v>235</v>
      </c>
      <c r="K8" s="30">
        <v>-297.45</v>
      </c>
    </row>
    <row r="9" spans="1:12" x14ac:dyDescent="0.2">
      <c r="A9" s="17">
        <v>41904</v>
      </c>
      <c r="B9" s="25" t="s">
        <v>257</v>
      </c>
      <c r="C9" s="19">
        <v>-630.34</v>
      </c>
      <c r="D9" s="18" t="s">
        <v>107</v>
      </c>
      <c r="E9" s="18" t="s">
        <v>106</v>
      </c>
      <c r="G9" s="29" t="s">
        <v>114</v>
      </c>
      <c r="H9" s="30">
        <v>-13</v>
      </c>
      <c r="J9" s="29" t="s">
        <v>138</v>
      </c>
      <c r="K9" s="30">
        <v>-115.28</v>
      </c>
    </row>
    <row r="10" spans="1:12" x14ac:dyDescent="0.2">
      <c r="A10" s="17">
        <v>41897</v>
      </c>
      <c r="B10" s="18" t="s">
        <v>261</v>
      </c>
      <c r="C10" s="19">
        <v>18590</v>
      </c>
      <c r="D10" s="18" t="s">
        <v>105</v>
      </c>
      <c r="E10" s="18" t="s">
        <v>106</v>
      </c>
      <c r="G10" s="29" t="s">
        <v>350</v>
      </c>
      <c r="H10" s="30">
        <v>-229</v>
      </c>
      <c r="J10" s="29" t="s">
        <v>41</v>
      </c>
      <c r="K10" s="30">
        <v>-1989.9900000000005</v>
      </c>
    </row>
    <row r="11" spans="1:12" x14ac:dyDescent="0.2">
      <c r="A11" s="17">
        <v>41894</v>
      </c>
      <c r="B11" s="25" t="s">
        <v>256</v>
      </c>
      <c r="C11" s="19">
        <v>-7</v>
      </c>
      <c r="D11" s="18" t="s">
        <v>70</v>
      </c>
      <c r="E11" s="18" t="s">
        <v>106</v>
      </c>
      <c r="G11" s="29" t="s">
        <v>168</v>
      </c>
      <c r="H11" s="30">
        <v>-2807</v>
      </c>
      <c r="J11" s="29" t="s">
        <v>377</v>
      </c>
      <c r="K11" s="30">
        <v>-5454.83</v>
      </c>
    </row>
    <row r="12" spans="1:12" x14ac:dyDescent="0.2">
      <c r="A12" s="17">
        <v>41890</v>
      </c>
      <c r="B12" s="25" t="s">
        <v>366</v>
      </c>
      <c r="C12" s="19">
        <v>-200</v>
      </c>
      <c r="D12" s="18" t="s">
        <v>107</v>
      </c>
      <c r="E12" s="18" t="s">
        <v>106</v>
      </c>
      <c r="G12" s="29" t="s">
        <v>364</v>
      </c>
      <c r="H12" s="30">
        <v>-99</v>
      </c>
    </row>
    <row r="13" spans="1:12" x14ac:dyDescent="0.2">
      <c r="A13" s="17">
        <v>41890</v>
      </c>
      <c r="B13" s="25" t="s">
        <v>253</v>
      </c>
      <c r="C13" s="19">
        <v>-214.22</v>
      </c>
      <c r="D13" s="18" t="s">
        <v>41</v>
      </c>
      <c r="E13" s="18" t="s">
        <v>106</v>
      </c>
      <c r="G13" s="29" t="s">
        <v>132</v>
      </c>
      <c r="H13" s="30">
        <v>-18.170000000000002</v>
      </c>
    </row>
    <row r="14" spans="1:12" x14ac:dyDescent="0.2">
      <c r="A14" s="17">
        <v>41890</v>
      </c>
      <c r="B14" s="25" t="s">
        <v>253</v>
      </c>
      <c r="C14" s="19">
        <v>-6.89</v>
      </c>
      <c r="D14" s="18" t="s">
        <v>41</v>
      </c>
      <c r="E14" s="18" t="s">
        <v>106</v>
      </c>
      <c r="G14" s="29" t="s">
        <v>156</v>
      </c>
      <c r="H14" s="30">
        <v>-130.86000000000001</v>
      </c>
    </row>
    <row r="15" spans="1:12" x14ac:dyDescent="0.2">
      <c r="A15" s="17">
        <v>41886</v>
      </c>
      <c r="B15" s="25" t="s">
        <v>365</v>
      </c>
      <c r="C15" s="19">
        <v>150</v>
      </c>
      <c r="D15" s="18" t="s">
        <v>109</v>
      </c>
      <c r="E15" s="18" t="s">
        <v>106</v>
      </c>
      <c r="G15" s="29" t="s">
        <v>93</v>
      </c>
      <c r="H15" s="30">
        <v>-3903.25</v>
      </c>
    </row>
    <row r="16" spans="1:12" x14ac:dyDescent="0.2">
      <c r="A16" s="17">
        <v>41886</v>
      </c>
      <c r="B16" s="18" t="s">
        <v>262</v>
      </c>
      <c r="C16" s="19">
        <v>-10.49</v>
      </c>
      <c r="D16" s="21" t="s">
        <v>110</v>
      </c>
      <c r="E16" s="18" t="s">
        <v>106</v>
      </c>
      <c r="G16" s="29" t="s">
        <v>44</v>
      </c>
      <c r="H16" s="30">
        <v>-496.90000000000003</v>
      </c>
    </row>
    <row r="17" spans="1:8" x14ac:dyDescent="0.2">
      <c r="A17" s="17">
        <v>41886</v>
      </c>
      <c r="B17" s="18" t="s">
        <v>263</v>
      </c>
      <c r="C17" s="19">
        <v>-2.5</v>
      </c>
      <c r="D17" s="20" t="s">
        <v>367</v>
      </c>
      <c r="E17" s="18" t="s">
        <v>106</v>
      </c>
      <c r="G17" s="29" t="s">
        <v>70</v>
      </c>
      <c r="H17" s="30">
        <v>-471</v>
      </c>
    </row>
    <row r="18" spans="1:8" x14ac:dyDescent="0.2">
      <c r="A18" s="17">
        <v>41885</v>
      </c>
      <c r="B18" s="18" t="s">
        <v>351</v>
      </c>
      <c r="C18" s="19">
        <v>-2.67</v>
      </c>
      <c r="D18" s="20" t="s">
        <v>367</v>
      </c>
      <c r="E18" s="18" t="s">
        <v>106</v>
      </c>
      <c r="G18" s="29" t="s">
        <v>110</v>
      </c>
      <c r="H18" s="30">
        <v>-1902.1600000000005</v>
      </c>
    </row>
    <row r="19" spans="1:8" x14ac:dyDescent="0.2">
      <c r="A19" s="17">
        <v>41885</v>
      </c>
      <c r="B19" s="18" t="s">
        <v>352</v>
      </c>
      <c r="C19" s="19">
        <v>-4.67</v>
      </c>
      <c r="D19" s="20" t="s">
        <v>367</v>
      </c>
      <c r="E19" s="18" t="s">
        <v>106</v>
      </c>
      <c r="G19" s="29" t="s">
        <v>147</v>
      </c>
      <c r="H19" s="30">
        <v>-256.45</v>
      </c>
    </row>
    <row r="20" spans="1:8" x14ac:dyDescent="0.2">
      <c r="A20" s="17">
        <v>41884</v>
      </c>
      <c r="B20" s="18" t="s">
        <v>111</v>
      </c>
      <c r="C20" s="19">
        <v>8000</v>
      </c>
      <c r="D20" s="20" t="s">
        <v>107</v>
      </c>
      <c r="E20" s="18" t="s">
        <v>106</v>
      </c>
      <c r="G20" s="29" t="s">
        <v>226</v>
      </c>
      <c r="H20" s="30">
        <v>-60</v>
      </c>
    </row>
    <row r="21" spans="1:8" x14ac:dyDescent="0.2">
      <c r="A21" s="17">
        <v>41884</v>
      </c>
      <c r="B21" s="18" t="s">
        <v>353</v>
      </c>
      <c r="C21" s="19">
        <v>-2.23</v>
      </c>
      <c r="D21" s="20" t="s">
        <v>367</v>
      </c>
      <c r="E21" s="18" t="s">
        <v>106</v>
      </c>
      <c r="G21" s="29" t="s">
        <v>0</v>
      </c>
      <c r="H21" s="30">
        <v>-48.08</v>
      </c>
    </row>
    <row r="22" spans="1:8" x14ac:dyDescent="0.2">
      <c r="A22" s="17">
        <v>41884</v>
      </c>
      <c r="B22" s="18" t="s">
        <v>264</v>
      </c>
      <c r="C22" s="19">
        <v>-8000</v>
      </c>
      <c r="D22" s="20" t="s">
        <v>107</v>
      </c>
      <c r="E22" s="18" t="s">
        <v>106</v>
      </c>
      <c r="G22" s="29" t="s">
        <v>105</v>
      </c>
      <c r="H22" s="30">
        <v>54920</v>
      </c>
    </row>
    <row r="23" spans="1:8" x14ac:dyDescent="0.2">
      <c r="A23" s="17">
        <v>41878</v>
      </c>
      <c r="B23" s="18" t="s">
        <v>265</v>
      </c>
      <c r="C23" s="19">
        <v>-1000</v>
      </c>
      <c r="D23" s="20" t="s">
        <v>107</v>
      </c>
      <c r="E23" s="18" t="s">
        <v>106</v>
      </c>
      <c r="G23" s="29" t="s">
        <v>109</v>
      </c>
      <c r="H23" s="30">
        <v>192.52</v>
      </c>
    </row>
    <row r="24" spans="1:8" x14ac:dyDescent="0.2">
      <c r="A24" s="17">
        <v>41873</v>
      </c>
      <c r="B24" s="18" t="s">
        <v>266</v>
      </c>
      <c r="C24" s="19">
        <v>-63.71</v>
      </c>
      <c r="D24" s="20" t="s">
        <v>367</v>
      </c>
      <c r="E24" s="18" t="s">
        <v>106</v>
      </c>
      <c r="G24" s="29" t="s">
        <v>119</v>
      </c>
      <c r="H24" s="30">
        <v>51154</v>
      </c>
    </row>
    <row r="25" spans="1:8" x14ac:dyDescent="0.2">
      <c r="A25" s="17">
        <v>41873</v>
      </c>
      <c r="B25" s="18" t="s">
        <v>267</v>
      </c>
      <c r="C25" s="19">
        <v>-6.8</v>
      </c>
      <c r="D25" s="20" t="s">
        <v>367</v>
      </c>
      <c r="E25" s="18" t="s">
        <v>106</v>
      </c>
      <c r="G25" s="29" t="s">
        <v>135</v>
      </c>
      <c r="H25" s="30">
        <v>-35</v>
      </c>
    </row>
    <row r="26" spans="1:8" x14ac:dyDescent="0.2">
      <c r="A26" s="17">
        <v>41873</v>
      </c>
      <c r="B26" s="18" t="s">
        <v>268</v>
      </c>
      <c r="C26" s="19">
        <v>-84.87</v>
      </c>
      <c r="D26" s="20" t="s">
        <v>367</v>
      </c>
      <c r="E26" s="18" t="s">
        <v>106</v>
      </c>
      <c r="G26" s="29" t="s">
        <v>160</v>
      </c>
      <c r="H26" s="30">
        <v>-1293.6999999999996</v>
      </c>
    </row>
    <row r="27" spans="1:8" x14ac:dyDescent="0.2">
      <c r="A27" s="17">
        <v>41870</v>
      </c>
      <c r="B27" s="18" t="s">
        <v>269</v>
      </c>
      <c r="C27" s="19">
        <v>-2</v>
      </c>
      <c r="D27" s="20" t="s">
        <v>367</v>
      </c>
      <c r="E27" s="18" t="s">
        <v>106</v>
      </c>
      <c r="G27" s="29" t="s">
        <v>33</v>
      </c>
      <c r="H27" s="30">
        <v>-361.99</v>
      </c>
    </row>
    <row r="28" spans="1:8" x14ac:dyDescent="0.2">
      <c r="A28" s="17">
        <v>41869</v>
      </c>
      <c r="B28" s="18" t="s">
        <v>270</v>
      </c>
      <c r="C28" s="19">
        <v>16380</v>
      </c>
      <c r="D28" s="18" t="s">
        <v>105</v>
      </c>
      <c r="E28" s="18" t="s">
        <v>106</v>
      </c>
      <c r="G28" s="29" t="s">
        <v>217</v>
      </c>
      <c r="H28" s="30">
        <v>-77.94</v>
      </c>
    </row>
    <row r="29" spans="1:8" x14ac:dyDescent="0.2">
      <c r="A29" s="17">
        <v>41863</v>
      </c>
      <c r="B29" s="18" t="s">
        <v>271</v>
      </c>
      <c r="C29" s="19">
        <v>-4</v>
      </c>
      <c r="D29" s="20" t="s">
        <v>367</v>
      </c>
      <c r="E29" s="18" t="s">
        <v>106</v>
      </c>
      <c r="G29" s="29" t="s">
        <v>39</v>
      </c>
      <c r="H29" s="30">
        <v>-965.41000000000008</v>
      </c>
    </row>
    <row r="30" spans="1:8" x14ac:dyDescent="0.2">
      <c r="A30" s="17">
        <v>41863</v>
      </c>
      <c r="B30" s="18" t="s">
        <v>272</v>
      </c>
      <c r="C30" s="19">
        <v>-400</v>
      </c>
      <c r="D30" s="20" t="s">
        <v>107</v>
      </c>
      <c r="E30" s="18" t="s">
        <v>106</v>
      </c>
      <c r="G30" s="29" t="s">
        <v>42</v>
      </c>
      <c r="H30" s="30">
        <v>-260.62999999999994</v>
      </c>
    </row>
    <row r="31" spans="1:8" x14ac:dyDescent="0.2">
      <c r="A31" s="17">
        <v>41862</v>
      </c>
      <c r="B31" s="18" t="s">
        <v>273</v>
      </c>
      <c r="C31" s="19">
        <v>-1.75</v>
      </c>
      <c r="D31" s="20" t="s">
        <v>367</v>
      </c>
      <c r="E31" s="18" t="s">
        <v>106</v>
      </c>
      <c r="G31" s="29" t="s">
        <v>377</v>
      </c>
      <c r="H31" s="30">
        <v>91092.089999999982</v>
      </c>
    </row>
    <row r="32" spans="1:8" x14ac:dyDescent="0.2">
      <c r="A32" s="17">
        <v>41862</v>
      </c>
      <c r="B32" s="18" t="s">
        <v>112</v>
      </c>
      <c r="C32" s="19">
        <v>-203.5</v>
      </c>
      <c r="D32" s="20" t="s">
        <v>367</v>
      </c>
      <c r="E32" s="18" t="s">
        <v>106</v>
      </c>
    </row>
    <row r="33" spans="1:5" x14ac:dyDescent="0.2">
      <c r="A33" s="17">
        <v>41862</v>
      </c>
      <c r="B33" s="18" t="s">
        <v>113</v>
      </c>
      <c r="C33" s="19">
        <v>-2</v>
      </c>
      <c r="D33" s="20" t="s">
        <v>114</v>
      </c>
      <c r="E33" s="18" t="s">
        <v>106</v>
      </c>
    </row>
    <row r="34" spans="1:5" x14ac:dyDescent="0.2">
      <c r="A34" s="17">
        <v>41857</v>
      </c>
      <c r="B34" s="18" t="s">
        <v>354</v>
      </c>
      <c r="C34" s="19">
        <v>-2.58</v>
      </c>
      <c r="D34" s="20" t="s">
        <v>367</v>
      </c>
      <c r="E34" s="18" t="s">
        <v>106</v>
      </c>
    </row>
    <row r="35" spans="1:5" x14ac:dyDescent="0.2">
      <c r="A35" s="17">
        <v>41857</v>
      </c>
      <c r="B35" s="25" t="s">
        <v>253</v>
      </c>
      <c r="C35" s="19">
        <v>-214.22</v>
      </c>
      <c r="D35" s="20" t="s">
        <v>41</v>
      </c>
      <c r="E35" s="18" t="s">
        <v>106</v>
      </c>
    </row>
    <row r="36" spans="1:5" x14ac:dyDescent="0.2">
      <c r="A36" s="17">
        <v>41857</v>
      </c>
      <c r="B36" s="25" t="s">
        <v>253</v>
      </c>
      <c r="C36" s="19">
        <v>-6.89</v>
      </c>
      <c r="D36" s="20" t="s">
        <v>41</v>
      </c>
      <c r="E36" s="18" t="s">
        <v>106</v>
      </c>
    </row>
    <row r="37" spans="1:5" x14ac:dyDescent="0.2">
      <c r="A37" s="17">
        <v>41856</v>
      </c>
      <c r="B37" s="18" t="s">
        <v>274</v>
      </c>
      <c r="C37" s="19">
        <v>-1.49</v>
      </c>
      <c r="D37" s="20" t="s">
        <v>367</v>
      </c>
      <c r="E37" s="18" t="s">
        <v>106</v>
      </c>
    </row>
    <row r="38" spans="1:5" x14ac:dyDescent="0.2">
      <c r="A38" s="17">
        <v>41855</v>
      </c>
      <c r="B38" s="18" t="s">
        <v>275</v>
      </c>
      <c r="C38" s="19">
        <v>-300</v>
      </c>
      <c r="D38" s="20" t="s">
        <v>107</v>
      </c>
      <c r="E38" s="18" t="s">
        <v>106</v>
      </c>
    </row>
    <row r="39" spans="1:5" x14ac:dyDescent="0.2">
      <c r="A39" s="17">
        <v>41852</v>
      </c>
      <c r="B39" s="18" t="s">
        <v>276</v>
      </c>
      <c r="C39" s="19">
        <v>-2.06</v>
      </c>
      <c r="D39" s="20" t="s">
        <v>367</v>
      </c>
      <c r="E39" s="18" t="s">
        <v>106</v>
      </c>
    </row>
    <row r="40" spans="1:5" x14ac:dyDescent="0.2">
      <c r="A40" s="17">
        <v>41851</v>
      </c>
      <c r="B40" s="18" t="s">
        <v>360</v>
      </c>
      <c r="C40" s="19">
        <v>17.649999999999999</v>
      </c>
      <c r="D40" s="20" t="s">
        <v>109</v>
      </c>
      <c r="E40" s="18" t="s">
        <v>106</v>
      </c>
    </row>
    <row r="41" spans="1:5" x14ac:dyDescent="0.2">
      <c r="A41" s="17">
        <v>41848</v>
      </c>
      <c r="B41" s="18" t="s">
        <v>277</v>
      </c>
      <c r="C41" s="19">
        <v>-9.73</v>
      </c>
      <c r="D41" s="20" t="s">
        <v>110</v>
      </c>
      <c r="E41" s="18" t="s">
        <v>106</v>
      </c>
    </row>
    <row r="42" spans="1:5" x14ac:dyDescent="0.2">
      <c r="A42" s="17">
        <v>41845</v>
      </c>
      <c r="B42" s="18" t="s">
        <v>278</v>
      </c>
      <c r="C42" s="19">
        <v>-3.35</v>
      </c>
      <c r="D42" s="20" t="s">
        <v>367</v>
      </c>
      <c r="E42" s="18" t="s">
        <v>106</v>
      </c>
    </row>
    <row r="43" spans="1:5" x14ac:dyDescent="0.2">
      <c r="A43" s="17">
        <v>41842</v>
      </c>
      <c r="B43" s="18" t="s">
        <v>279</v>
      </c>
      <c r="C43" s="19">
        <v>6450</v>
      </c>
      <c r="D43" s="18" t="s">
        <v>105</v>
      </c>
      <c r="E43" s="18" t="s">
        <v>106</v>
      </c>
    </row>
    <row r="44" spans="1:5" x14ac:dyDescent="0.2">
      <c r="A44" s="17">
        <v>41834</v>
      </c>
      <c r="B44" s="18" t="s">
        <v>280</v>
      </c>
      <c r="C44" s="19">
        <v>-10.5</v>
      </c>
      <c r="D44" s="20" t="s">
        <v>110</v>
      </c>
      <c r="E44" s="18" t="s">
        <v>106</v>
      </c>
    </row>
    <row r="45" spans="1:5" x14ac:dyDescent="0.2">
      <c r="A45" s="17">
        <v>41834</v>
      </c>
      <c r="B45" s="18" t="s">
        <v>281</v>
      </c>
      <c r="C45" s="19">
        <v>-7.07</v>
      </c>
      <c r="D45" s="20" t="s">
        <v>110</v>
      </c>
      <c r="E45" s="18" t="s">
        <v>106</v>
      </c>
    </row>
    <row r="46" spans="1:5" x14ac:dyDescent="0.2">
      <c r="A46" s="17">
        <v>41828</v>
      </c>
      <c r="B46" s="18" t="s">
        <v>282</v>
      </c>
      <c r="C46" s="19">
        <v>-16.5</v>
      </c>
      <c r="D46" s="20" t="s">
        <v>42</v>
      </c>
      <c r="E46" s="18" t="s">
        <v>106</v>
      </c>
    </row>
    <row r="47" spans="1:5" x14ac:dyDescent="0.2">
      <c r="A47" s="17">
        <v>41828</v>
      </c>
      <c r="B47" s="25" t="s">
        <v>253</v>
      </c>
      <c r="C47" s="19">
        <v>-214.22</v>
      </c>
      <c r="D47" s="20" t="s">
        <v>41</v>
      </c>
      <c r="E47" s="18" t="s">
        <v>106</v>
      </c>
    </row>
    <row r="48" spans="1:5" x14ac:dyDescent="0.2">
      <c r="A48" s="17">
        <v>41828</v>
      </c>
      <c r="B48" s="25" t="s">
        <v>253</v>
      </c>
      <c r="C48" s="19">
        <v>-6.89</v>
      </c>
      <c r="D48" s="20" t="s">
        <v>41</v>
      </c>
      <c r="E48" s="18" t="s">
        <v>106</v>
      </c>
    </row>
    <row r="49" spans="1:5" x14ac:dyDescent="0.2">
      <c r="A49" s="17">
        <v>41827</v>
      </c>
      <c r="B49" s="18" t="s">
        <v>355</v>
      </c>
      <c r="C49" s="19">
        <v>-14.29</v>
      </c>
      <c r="D49" s="20" t="s">
        <v>367</v>
      </c>
      <c r="E49" s="18" t="s">
        <v>106</v>
      </c>
    </row>
    <row r="50" spans="1:5" x14ac:dyDescent="0.2">
      <c r="A50" s="17">
        <v>41823</v>
      </c>
      <c r="B50" s="18" t="s">
        <v>115</v>
      </c>
      <c r="C50" s="19">
        <v>500</v>
      </c>
      <c r="D50" s="20" t="s">
        <v>107</v>
      </c>
      <c r="E50" s="18" t="s">
        <v>106</v>
      </c>
    </row>
    <row r="51" spans="1:5" x14ac:dyDescent="0.2">
      <c r="A51" s="17">
        <v>41823</v>
      </c>
      <c r="B51" s="18" t="s">
        <v>360</v>
      </c>
      <c r="C51" s="19">
        <v>24.87</v>
      </c>
      <c r="D51" s="20" t="s">
        <v>109</v>
      </c>
      <c r="E51" s="18" t="s">
        <v>106</v>
      </c>
    </row>
    <row r="52" spans="1:5" x14ac:dyDescent="0.2">
      <c r="A52" s="17">
        <v>41823</v>
      </c>
      <c r="B52" s="18" t="s">
        <v>283</v>
      </c>
      <c r="C52" s="19">
        <v>-150</v>
      </c>
      <c r="D52" s="20" t="s">
        <v>107</v>
      </c>
      <c r="E52" s="18" t="s">
        <v>106</v>
      </c>
    </row>
    <row r="53" spans="1:5" x14ac:dyDescent="0.2">
      <c r="A53" s="17">
        <v>41820</v>
      </c>
      <c r="B53" s="18" t="s">
        <v>284</v>
      </c>
      <c r="C53" s="19">
        <v>-6.95</v>
      </c>
      <c r="D53" s="20" t="s">
        <v>367</v>
      </c>
      <c r="E53" s="18" t="s">
        <v>106</v>
      </c>
    </row>
    <row r="54" spans="1:5" x14ac:dyDescent="0.2">
      <c r="A54" s="17">
        <v>41820</v>
      </c>
      <c r="B54" s="18" t="s">
        <v>285</v>
      </c>
      <c r="C54" s="19">
        <v>-10.82</v>
      </c>
      <c r="D54" s="20" t="s">
        <v>110</v>
      </c>
      <c r="E54" s="18" t="s">
        <v>106</v>
      </c>
    </row>
    <row r="55" spans="1:5" x14ac:dyDescent="0.2">
      <c r="A55" s="17">
        <v>41813</v>
      </c>
      <c r="B55" s="18" t="s">
        <v>286</v>
      </c>
      <c r="C55" s="19">
        <v>-100</v>
      </c>
      <c r="D55" s="20" t="s">
        <v>107</v>
      </c>
      <c r="E55" s="18" t="s">
        <v>106</v>
      </c>
    </row>
    <row r="56" spans="1:5" x14ac:dyDescent="0.2">
      <c r="A56" s="17">
        <v>41807</v>
      </c>
      <c r="B56" s="18" t="s">
        <v>287</v>
      </c>
      <c r="C56" s="19">
        <v>-2.3199999999999998</v>
      </c>
      <c r="D56" s="20" t="s">
        <v>367</v>
      </c>
      <c r="E56" s="18" t="s">
        <v>106</v>
      </c>
    </row>
    <row r="57" spans="1:5" x14ac:dyDescent="0.2">
      <c r="A57" s="17">
        <v>41802</v>
      </c>
      <c r="B57" s="18" t="s">
        <v>288</v>
      </c>
      <c r="C57" s="19">
        <v>-2.5</v>
      </c>
      <c r="D57" s="20" t="s">
        <v>367</v>
      </c>
      <c r="E57" s="18" t="s">
        <v>106</v>
      </c>
    </row>
    <row r="58" spans="1:5" x14ac:dyDescent="0.2">
      <c r="A58" s="17">
        <v>41801</v>
      </c>
      <c r="B58" s="18" t="s">
        <v>289</v>
      </c>
      <c r="C58" s="19">
        <v>-8.32</v>
      </c>
      <c r="D58" s="20" t="s">
        <v>367</v>
      </c>
      <c r="E58" s="18" t="s">
        <v>106</v>
      </c>
    </row>
    <row r="59" spans="1:5" x14ac:dyDescent="0.2">
      <c r="A59" s="17">
        <v>41796</v>
      </c>
      <c r="B59" s="18" t="s">
        <v>290</v>
      </c>
      <c r="C59" s="19">
        <v>-3</v>
      </c>
      <c r="D59" s="20" t="s">
        <v>367</v>
      </c>
      <c r="E59" s="18" t="s">
        <v>106</v>
      </c>
    </row>
    <row r="60" spans="1:5" x14ac:dyDescent="0.2">
      <c r="A60" s="17">
        <v>41796</v>
      </c>
      <c r="B60" s="25" t="s">
        <v>253</v>
      </c>
      <c r="C60" s="19">
        <v>-214.22</v>
      </c>
      <c r="D60" s="20" t="s">
        <v>41</v>
      </c>
      <c r="E60" s="18" t="s">
        <v>106</v>
      </c>
    </row>
    <row r="61" spans="1:5" x14ac:dyDescent="0.2">
      <c r="A61" s="17">
        <v>41796</v>
      </c>
      <c r="B61" s="25" t="s">
        <v>253</v>
      </c>
      <c r="C61" s="19">
        <v>-6.89</v>
      </c>
      <c r="D61" s="20" t="s">
        <v>41</v>
      </c>
      <c r="E61" s="18" t="s">
        <v>106</v>
      </c>
    </row>
    <row r="62" spans="1:5" x14ac:dyDescent="0.2">
      <c r="A62" s="17">
        <v>41795</v>
      </c>
      <c r="B62" s="18" t="s">
        <v>291</v>
      </c>
      <c r="C62" s="19">
        <v>-3</v>
      </c>
      <c r="D62" s="20" t="s">
        <v>367</v>
      </c>
      <c r="E62" s="18" t="s">
        <v>106</v>
      </c>
    </row>
    <row r="63" spans="1:5" x14ac:dyDescent="0.2">
      <c r="A63" s="17">
        <v>41794</v>
      </c>
      <c r="B63" s="18" t="s">
        <v>292</v>
      </c>
      <c r="C63" s="19">
        <v>-2.5499999999999998</v>
      </c>
      <c r="D63" s="20" t="s">
        <v>367</v>
      </c>
      <c r="E63" s="18" t="s">
        <v>106</v>
      </c>
    </row>
    <row r="64" spans="1:5" x14ac:dyDescent="0.2">
      <c r="A64" s="17">
        <v>41794</v>
      </c>
      <c r="B64" s="18" t="s">
        <v>293</v>
      </c>
      <c r="C64" s="19">
        <v>-80</v>
      </c>
      <c r="D64" s="20" t="s">
        <v>367</v>
      </c>
      <c r="E64" s="18" t="s">
        <v>106</v>
      </c>
    </row>
    <row r="65" spans="1:5" x14ac:dyDescent="0.2">
      <c r="A65" s="17">
        <v>41793</v>
      </c>
      <c r="B65" s="18" t="s">
        <v>294</v>
      </c>
      <c r="C65" s="19">
        <v>-4</v>
      </c>
      <c r="D65" s="20" t="s">
        <v>367</v>
      </c>
      <c r="E65" s="18" t="s">
        <v>106</v>
      </c>
    </row>
    <row r="66" spans="1:5" x14ac:dyDescent="0.2">
      <c r="A66" s="17">
        <v>41793</v>
      </c>
      <c r="B66" s="18" t="s">
        <v>295</v>
      </c>
      <c r="C66" s="19">
        <v>-400</v>
      </c>
      <c r="D66" s="20" t="s">
        <v>107</v>
      </c>
      <c r="E66" s="18" t="s">
        <v>106</v>
      </c>
    </row>
    <row r="67" spans="1:5" x14ac:dyDescent="0.2">
      <c r="A67" s="17">
        <v>41789</v>
      </c>
      <c r="B67" s="18" t="s">
        <v>116</v>
      </c>
      <c r="C67" s="19">
        <v>-12</v>
      </c>
      <c r="D67" s="20" t="s">
        <v>114</v>
      </c>
      <c r="E67" s="18" t="s">
        <v>106</v>
      </c>
    </row>
    <row r="68" spans="1:5" x14ac:dyDescent="0.2">
      <c r="A68" s="17">
        <v>41781</v>
      </c>
      <c r="B68" s="18" t="s">
        <v>117</v>
      </c>
      <c r="C68" s="19">
        <v>3000</v>
      </c>
      <c r="D68" s="20" t="s">
        <v>107</v>
      </c>
      <c r="E68" s="18" t="s">
        <v>106</v>
      </c>
    </row>
    <row r="69" spans="1:5" x14ac:dyDescent="0.2">
      <c r="A69" s="17">
        <v>41781</v>
      </c>
      <c r="B69" s="18" t="s">
        <v>296</v>
      </c>
      <c r="C69" s="19">
        <v>-3000</v>
      </c>
      <c r="D69" s="20" t="s">
        <v>107</v>
      </c>
      <c r="E69" s="18" t="s">
        <v>106</v>
      </c>
    </row>
    <row r="70" spans="1:5" x14ac:dyDescent="0.2">
      <c r="A70" s="17">
        <v>41775</v>
      </c>
      <c r="B70" s="18" t="s">
        <v>118</v>
      </c>
      <c r="C70" s="19">
        <v>18950</v>
      </c>
      <c r="D70" s="20" t="s">
        <v>119</v>
      </c>
      <c r="E70" s="18" t="s">
        <v>106</v>
      </c>
    </row>
    <row r="71" spans="1:5" x14ac:dyDescent="0.2">
      <c r="A71" s="17">
        <v>41773</v>
      </c>
      <c r="B71" s="18" t="s">
        <v>120</v>
      </c>
      <c r="C71" s="19">
        <v>1000</v>
      </c>
      <c r="D71" s="20" t="s">
        <v>107</v>
      </c>
      <c r="E71" s="18" t="s">
        <v>106</v>
      </c>
    </row>
    <row r="72" spans="1:5" x14ac:dyDescent="0.2">
      <c r="A72" s="17">
        <v>41773</v>
      </c>
      <c r="B72" s="18" t="s">
        <v>297</v>
      </c>
      <c r="C72" s="19">
        <v>-1000</v>
      </c>
      <c r="D72" s="20" t="s">
        <v>107</v>
      </c>
      <c r="E72" s="18" t="s">
        <v>106</v>
      </c>
    </row>
    <row r="73" spans="1:5" x14ac:dyDescent="0.2">
      <c r="A73" s="17">
        <v>41766</v>
      </c>
      <c r="B73" s="18" t="s">
        <v>298</v>
      </c>
      <c r="C73" s="19">
        <v>-100</v>
      </c>
      <c r="D73" s="20" t="s">
        <v>107</v>
      </c>
      <c r="E73" s="18" t="s">
        <v>106</v>
      </c>
    </row>
    <row r="74" spans="1:5" x14ac:dyDescent="0.2">
      <c r="A74" s="17">
        <v>41765</v>
      </c>
      <c r="B74" s="25" t="s">
        <v>253</v>
      </c>
      <c r="C74" s="19">
        <v>-214.22</v>
      </c>
      <c r="D74" s="20" t="s">
        <v>41</v>
      </c>
      <c r="E74" s="18" t="s">
        <v>106</v>
      </c>
    </row>
    <row r="75" spans="1:5" x14ac:dyDescent="0.2">
      <c r="A75" s="17">
        <v>41765</v>
      </c>
      <c r="B75" s="25" t="s">
        <v>253</v>
      </c>
      <c r="C75" s="19">
        <v>-6.89</v>
      </c>
      <c r="D75" s="20" t="s">
        <v>41</v>
      </c>
      <c r="E75" s="18" t="s">
        <v>106</v>
      </c>
    </row>
    <row r="76" spans="1:5" x14ac:dyDescent="0.2">
      <c r="A76" s="17">
        <v>41761</v>
      </c>
      <c r="B76" s="18" t="s">
        <v>299</v>
      </c>
      <c r="C76" s="19">
        <v>-2.15</v>
      </c>
      <c r="D76" s="20" t="s">
        <v>367</v>
      </c>
      <c r="E76" s="18" t="s">
        <v>106</v>
      </c>
    </row>
    <row r="77" spans="1:5" x14ac:dyDescent="0.2">
      <c r="A77" s="17">
        <v>41759</v>
      </c>
      <c r="B77" s="18" t="s">
        <v>300</v>
      </c>
      <c r="C77" s="19">
        <v>-5.6</v>
      </c>
      <c r="D77" s="20" t="s">
        <v>0</v>
      </c>
      <c r="E77" s="18" t="s">
        <v>106</v>
      </c>
    </row>
    <row r="78" spans="1:5" x14ac:dyDescent="0.2">
      <c r="A78" s="17">
        <v>41758</v>
      </c>
      <c r="B78" s="18" t="s">
        <v>301</v>
      </c>
      <c r="C78" s="19">
        <v>-10.3</v>
      </c>
      <c r="D78" s="20" t="s">
        <v>367</v>
      </c>
      <c r="E78" s="18" t="s">
        <v>106</v>
      </c>
    </row>
    <row r="79" spans="1:5" x14ac:dyDescent="0.2">
      <c r="A79" s="17">
        <v>41757</v>
      </c>
      <c r="B79" s="18" t="s">
        <v>302</v>
      </c>
      <c r="C79" s="19">
        <v>400</v>
      </c>
      <c r="D79" s="20" t="s">
        <v>107</v>
      </c>
      <c r="E79" s="18" t="s">
        <v>106</v>
      </c>
    </row>
    <row r="80" spans="1:5" x14ac:dyDescent="0.2">
      <c r="A80" s="17">
        <v>41757</v>
      </c>
      <c r="B80" s="18" t="s">
        <v>303</v>
      </c>
      <c r="C80" s="19">
        <v>-1.8</v>
      </c>
      <c r="D80" s="20" t="s">
        <v>367</v>
      </c>
      <c r="E80" s="18" t="s">
        <v>106</v>
      </c>
    </row>
    <row r="81" spans="1:5" x14ac:dyDescent="0.2">
      <c r="A81" s="17">
        <v>41757</v>
      </c>
      <c r="B81" s="18" t="s">
        <v>121</v>
      </c>
      <c r="C81" s="19">
        <v>-100</v>
      </c>
      <c r="D81" s="20" t="s">
        <v>367</v>
      </c>
      <c r="E81" s="18" t="s">
        <v>106</v>
      </c>
    </row>
    <row r="82" spans="1:5" x14ac:dyDescent="0.2">
      <c r="A82" s="17">
        <v>41753</v>
      </c>
      <c r="B82" s="18" t="s">
        <v>122</v>
      </c>
      <c r="C82" s="19">
        <v>1000</v>
      </c>
      <c r="D82" s="20" t="s">
        <v>367</v>
      </c>
      <c r="E82" s="18" t="s">
        <v>106</v>
      </c>
    </row>
    <row r="83" spans="1:5" x14ac:dyDescent="0.2">
      <c r="A83" s="17">
        <v>41753</v>
      </c>
      <c r="B83" s="18" t="s">
        <v>304</v>
      </c>
      <c r="C83" s="19">
        <v>-2.5499999999999998</v>
      </c>
      <c r="D83" s="20" t="s">
        <v>367</v>
      </c>
      <c r="E83" s="18" t="s">
        <v>106</v>
      </c>
    </row>
    <row r="84" spans="1:5" x14ac:dyDescent="0.2">
      <c r="A84" s="17">
        <v>41753</v>
      </c>
      <c r="B84" s="18" t="s">
        <v>305</v>
      </c>
      <c r="C84" s="19">
        <v>-1000</v>
      </c>
      <c r="D84" s="20" t="s">
        <v>107</v>
      </c>
      <c r="E84" s="18" t="s">
        <v>106</v>
      </c>
    </row>
    <row r="85" spans="1:5" x14ac:dyDescent="0.2">
      <c r="A85" s="17">
        <v>41752</v>
      </c>
      <c r="B85" s="18" t="s">
        <v>306</v>
      </c>
      <c r="C85" s="19">
        <v>-3.26</v>
      </c>
      <c r="D85" s="20" t="s">
        <v>367</v>
      </c>
      <c r="E85" s="18" t="s">
        <v>106</v>
      </c>
    </row>
    <row r="86" spans="1:5" x14ac:dyDescent="0.2">
      <c r="A86" s="17">
        <v>41752</v>
      </c>
      <c r="B86" s="18" t="s">
        <v>307</v>
      </c>
      <c r="C86" s="19">
        <v>-9.7799999999999994</v>
      </c>
      <c r="D86" s="20" t="s">
        <v>367</v>
      </c>
      <c r="E86" s="18" t="s">
        <v>106</v>
      </c>
    </row>
    <row r="87" spans="1:5" x14ac:dyDescent="0.2">
      <c r="A87" s="17">
        <v>41751</v>
      </c>
      <c r="B87" s="18" t="s">
        <v>308</v>
      </c>
      <c r="C87" s="19">
        <v>-16.989999999999998</v>
      </c>
      <c r="D87" s="20" t="s">
        <v>110</v>
      </c>
      <c r="E87" s="18" t="s">
        <v>106</v>
      </c>
    </row>
    <row r="88" spans="1:5" x14ac:dyDescent="0.2">
      <c r="A88" s="17">
        <v>41751</v>
      </c>
      <c r="B88" s="18" t="s">
        <v>309</v>
      </c>
      <c r="C88" s="19">
        <v>-3.25</v>
      </c>
      <c r="D88" s="20" t="s">
        <v>367</v>
      </c>
      <c r="E88" s="18" t="s">
        <v>106</v>
      </c>
    </row>
    <row r="89" spans="1:5" x14ac:dyDescent="0.2">
      <c r="A89" s="17">
        <v>41745</v>
      </c>
      <c r="B89" s="18" t="s">
        <v>123</v>
      </c>
      <c r="C89" s="19">
        <v>350</v>
      </c>
      <c r="D89" s="20" t="s">
        <v>107</v>
      </c>
      <c r="E89" s="18" t="s">
        <v>106</v>
      </c>
    </row>
    <row r="90" spans="1:5" x14ac:dyDescent="0.2">
      <c r="A90" s="17">
        <v>41744</v>
      </c>
      <c r="B90" s="18" t="s">
        <v>310</v>
      </c>
      <c r="C90" s="19">
        <v>-4</v>
      </c>
      <c r="D90" s="20" t="s">
        <v>367</v>
      </c>
      <c r="E90" s="18" t="s">
        <v>106</v>
      </c>
    </row>
    <row r="91" spans="1:5" x14ac:dyDescent="0.2">
      <c r="A91" s="17">
        <v>41744</v>
      </c>
      <c r="B91" s="18" t="s">
        <v>311</v>
      </c>
      <c r="C91" s="19">
        <v>-30.45</v>
      </c>
      <c r="D91" s="20" t="s">
        <v>367</v>
      </c>
      <c r="E91" s="18" t="s">
        <v>106</v>
      </c>
    </row>
    <row r="92" spans="1:5" x14ac:dyDescent="0.2">
      <c r="A92" s="17">
        <v>41743</v>
      </c>
      <c r="B92" s="18" t="s">
        <v>312</v>
      </c>
      <c r="C92" s="19">
        <v>-12.15</v>
      </c>
      <c r="D92" s="20" t="s">
        <v>110</v>
      </c>
      <c r="E92" s="18" t="s">
        <v>106</v>
      </c>
    </row>
    <row r="93" spans="1:5" x14ac:dyDescent="0.2">
      <c r="A93" s="17">
        <v>41743</v>
      </c>
      <c r="B93" s="18" t="s">
        <v>313</v>
      </c>
      <c r="C93" s="19">
        <v>-3.25</v>
      </c>
      <c r="D93" s="20" t="s">
        <v>367</v>
      </c>
      <c r="E93" s="18" t="s">
        <v>106</v>
      </c>
    </row>
    <row r="94" spans="1:5" x14ac:dyDescent="0.2">
      <c r="A94" s="17">
        <v>41743</v>
      </c>
      <c r="B94" s="18" t="s">
        <v>314</v>
      </c>
      <c r="C94" s="19">
        <v>-400</v>
      </c>
      <c r="D94" s="20" t="s">
        <v>107</v>
      </c>
      <c r="E94" s="18" t="s">
        <v>106</v>
      </c>
    </row>
    <row r="95" spans="1:5" x14ac:dyDescent="0.2">
      <c r="A95" s="17">
        <v>41737</v>
      </c>
      <c r="B95" s="18" t="s">
        <v>315</v>
      </c>
      <c r="C95" s="19">
        <v>-7.25</v>
      </c>
      <c r="D95" s="20" t="s">
        <v>367</v>
      </c>
      <c r="E95" s="18" t="s">
        <v>106</v>
      </c>
    </row>
    <row r="96" spans="1:5" x14ac:dyDescent="0.2">
      <c r="A96" s="17">
        <v>41737</v>
      </c>
      <c r="B96" s="25" t="s">
        <v>253</v>
      </c>
      <c r="C96" s="19">
        <v>-428.44</v>
      </c>
      <c r="D96" s="20" t="s">
        <v>41</v>
      </c>
      <c r="E96" s="18" t="s">
        <v>106</v>
      </c>
    </row>
    <row r="97" spans="1:5" x14ac:dyDescent="0.2">
      <c r="A97" s="17">
        <v>41737</v>
      </c>
      <c r="B97" s="25" t="s">
        <v>253</v>
      </c>
      <c r="C97" s="19">
        <v>-20.67</v>
      </c>
      <c r="D97" s="20" t="s">
        <v>41</v>
      </c>
      <c r="E97" s="18" t="s">
        <v>106</v>
      </c>
    </row>
    <row r="98" spans="1:5" x14ac:dyDescent="0.2">
      <c r="A98" s="17">
        <v>41736</v>
      </c>
      <c r="B98" s="18" t="s">
        <v>124</v>
      </c>
      <c r="C98" s="19">
        <v>14650</v>
      </c>
      <c r="D98" s="20" t="s">
        <v>119</v>
      </c>
      <c r="E98" s="18" t="s">
        <v>106</v>
      </c>
    </row>
    <row r="99" spans="1:5" x14ac:dyDescent="0.2">
      <c r="A99" s="17">
        <v>41732</v>
      </c>
      <c r="B99" s="18" t="s">
        <v>316</v>
      </c>
      <c r="C99" s="19">
        <v>-200</v>
      </c>
      <c r="D99" s="20" t="s">
        <v>107</v>
      </c>
      <c r="E99" s="18" t="s">
        <v>106</v>
      </c>
    </row>
    <row r="100" spans="1:5" x14ac:dyDescent="0.2">
      <c r="A100" s="17">
        <v>41729</v>
      </c>
      <c r="B100" s="18" t="s">
        <v>317</v>
      </c>
      <c r="C100" s="19">
        <v>-1.75</v>
      </c>
      <c r="D100" s="20" t="s">
        <v>367</v>
      </c>
      <c r="E100" s="18" t="s">
        <v>106</v>
      </c>
    </row>
    <row r="101" spans="1:5" x14ac:dyDescent="0.2">
      <c r="A101" s="17">
        <v>41729</v>
      </c>
      <c r="B101" s="18" t="s">
        <v>318</v>
      </c>
      <c r="C101" s="19">
        <v>-7</v>
      </c>
      <c r="D101" s="20" t="s">
        <v>367</v>
      </c>
      <c r="E101" s="18" t="s">
        <v>106</v>
      </c>
    </row>
    <row r="102" spans="1:5" x14ac:dyDescent="0.2">
      <c r="A102" s="17">
        <v>41726</v>
      </c>
      <c r="B102" s="18" t="s">
        <v>319</v>
      </c>
      <c r="C102" s="19">
        <v>-7</v>
      </c>
      <c r="D102" s="20" t="s">
        <v>367</v>
      </c>
      <c r="E102" s="18" t="s">
        <v>106</v>
      </c>
    </row>
    <row r="103" spans="1:5" x14ac:dyDescent="0.2">
      <c r="A103" s="17">
        <v>41725</v>
      </c>
      <c r="B103" s="18" t="s">
        <v>320</v>
      </c>
      <c r="C103" s="19">
        <v>-10.88</v>
      </c>
      <c r="D103" s="20" t="s">
        <v>367</v>
      </c>
      <c r="E103" s="18" t="s">
        <v>106</v>
      </c>
    </row>
    <row r="104" spans="1:5" x14ac:dyDescent="0.2">
      <c r="A104" s="17">
        <v>41724</v>
      </c>
      <c r="B104" s="18" t="s">
        <v>123</v>
      </c>
      <c r="C104" s="19">
        <v>125</v>
      </c>
      <c r="D104" s="20" t="s">
        <v>107</v>
      </c>
      <c r="E104" s="18" t="s">
        <v>106</v>
      </c>
    </row>
    <row r="105" spans="1:5" x14ac:dyDescent="0.2">
      <c r="A105" s="17">
        <v>41723</v>
      </c>
      <c r="B105" s="18" t="s">
        <v>321</v>
      </c>
      <c r="C105" s="19">
        <v>-1.95</v>
      </c>
      <c r="D105" s="20" t="s">
        <v>367</v>
      </c>
      <c r="E105" s="18" t="s">
        <v>106</v>
      </c>
    </row>
    <row r="106" spans="1:5" x14ac:dyDescent="0.2">
      <c r="A106" s="17">
        <v>41722</v>
      </c>
      <c r="B106" s="18" t="s">
        <v>125</v>
      </c>
      <c r="C106" s="19">
        <v>1000</v>
      </c>
      <c r="D106" s="20" t="s">
        <v>107</v>
      </c>
      <c r="E106" s="18" t="s">
        <v>106</v>
      </c>
    </row>
    <row r="107" spans="1:5" x14ac:dyDescent="0.2">
      <c r="A107" s="17">
        <v>41722</v>
      </c>
      <c r="B107" s="18" t="s">
        <v>322</v>
      </c>
      <c r="C107" s="19">
        <v>-2.5499999999999998</v>
      </c>
      <c r="D107" s="20" t="s">
        <v>367</v>
      </c>
      <c r="E107" s="18" t="s">
        <v>106</v>
      </c>
    </row>
    <row r="108" spans="1:5" x14ac:dyDescent="0.2">
      <c r="A108" s="17">
        <v>41722</v>
      </c>
      <c r="B108" s="18" t="s">
        <v>323</v>
      </c>
      <c r="C108" s="19">
        <v>-4.1100000000000003</v>
      </c>
      <c r="D108" s="20" t="s">
        <v>33</v>
      </c>
      <c r="E108" s="18" t="s">
        <v>106</v>
      </c>
    </row>
    <row r="109" spans="1:5" x14ac:dyDescent="0.2">
      <c r="A109" s="17">
        <v>41722</v>
      </c>
      <c r="B109" s="18" t="s">
        <v>324</v>
      </c>
      <c r="C109" s="19">
        <v>-1000</v>
      </c>
      <c r="D109" s="20" t="s">
        <v>107</v>
      </c>
      <c r="E109" s="18" t="s">
        <v>106</v>
      </c>
    </row>
    <row r="110" spans="1:5" x14ac:dyDescent="0.2">
      <c r="A110" s="17">
        <v>41717</v>
      </c>
      <c r="B110" s="18" t="s">
        <v>126</v>
      </c>
      <c r="C110" s="19">
        <v>1000</v>
      </c>
      <c r="D110" s="20" t="s">
        <v>107</v>
      </c>
      <c r="E110" s="18" t="s">
        <v>106</v>
      </c>
    </row>
    <row r="111" spans="1:5" x14ac:dyDescent="0.2">
      <c r="A111" s="17">
        <v>41717</v>
      </c>
      <c r="B111" s="18" t="s">
        <v>325</v>
      </c>
      <c r="C111" s="19">
        <v>-5.44</v>
      </c>
      <c r="D111" s="20" t="s">
        <v>367</v>
      </c>
      <c r="E111" s="18" t="s">
        <v>106</v>
      </c>
    </row>
    <row r="112" spans="1:5" x14ac:dyDescent="0.2">
      <c r="A112" s="17">
        <v>41717</v>
      </c>
      <c r="B112" s="18" t="s">
        <v>326</v>
      </c>
      <c r="C112" s="19">
        <v>-500</v>
      </c>
      <c r="D112" s="20" t="s">
        <v>107</v>
      </c>
      <c r="E112" s="18" t="s">
        <v>106</v>
      </c>
    </row>
    <row r="113" spans="1:5" x14ac:dyDescent="0.2">
      <c r="A113" s="17">
        <v>41715</v>
      </c>
      <c r="B113" s="18" t="s">
        <v>327</v>
      </c>
      <c r="C113" s="19">
        <v>-8.5</v>
      </c>
      <c r="D113" s="20" t="s">
        <v>367</v>
      </c>
      <c r="E113" s="18" t="s">
        <v>106</v>
      </c>
    </row>
    <row r="114" spans="1:5" x14ac:dyDescent="0.2">
      <c r="A114" s="17">
        <v>41715</v>
      </c>
      <c r="B114" s="18" t="s">
        <v>356</v>
      </c>
      <c r="C114" s="19">
        <v>-62.07</v>
      </c>
      <c r="D114" s="20" t="s">
        <v>110</v>
      </c>
      <c r="E114" s="18" t="s">
        <v>106</v>
      </c>
    </row>
    <row r="115" spans="1:5" x14ac:dyDescent="0.2">
      <c r="A115" s="17">
        <v>41715</v>
      </c>
      <c r="B115" s="18" t="s">
        <v>127</v>
      </c>
      <c r="C115" s="19">
        <v>-100</v>
      </c>
      <c r="D115" s="20" t="s">
        <v>367</v>
      </c>
      <c r="E115" s="18" t="s">
        <v>106</v>
      </c>
    </row>
    <row r="116" spans="1:5" x14ac:dyDescent="0.2">
      <c r="A116" s="17">
        <v>41715</v>
      </c>
      <c r="B116" s="18" t="s">
        <v>328</v>
      </c>
      <c r="C116" s="19">
        <v>-63.63</v>
      </c>
      <c r="D116" s="20" t="s">
        <v>367</v>
      </c>
      <c r="E116" s="18" t="s">
        <v>106</v>
      </c>
    </row>
    <row r="117" spans="1:5" x14ac:dyDescent="0.2">
      <c r="A117" s="17">
        <v>41712</v>
      </c>
      <c r="B117" s="25" t="s">
        <v>253</v>
      </c>
      <c r="C117" s="19">
        <v>-10.32</v>
      </c>
      <c r="D117" s="20" t="s">
        <v>367</v>
      </c>
      <c r="E117" s="18" t="s">
        <v>106</v>
      </c>
    </row>
    <row r="118" spans="1:5" x14ac:dyDescent="0.2">
      <c r="A118" s="17">
        <v>41712</v>
      </c>
      <c r="B118" s="25" t="s">
        <v>253</v>
      </c>
      <c r="C118" s="19">
        <v>-214.22</v>
      </c>
      <c r="D118" s="20" t="s">
        <v>41</v>
      </c>
      <c r="E118" s="18" t="s">
        <v>106</v>
      </c>
    </row>
    <row r="119" spans="1:5" x14ac:dyDescent="0.2">
      <c r="A119" s="17">
        <v>41711</v>
      </c>
      <c r="B119" s="18" t="s">
        <v>329</v>
      </c>
      <c r="C119" s="19">
        <v>-10.88</v>
      </c>
      <c r="D119" s="20" t="s">
        <v>367</v>
      </c>
      <c r="E119" s="18" t="s">
        <v>106</v>
      </c>
    </row>
    <row r="120" spans="1:5" x14ac:dyDescent="0.2">
      <c r="A120" s="17">
        <v>41710</v>
      </c>
      <c r="B120" s="25" t="s">
        <v>253</v>
      </c>
      <c r="C120" s="19">
        <v>-214.22</v>
      </c>
      <c r="D120" s="20" t="s">
        <v>41</v>
      </c>
      <c r="E120" s="18" t="s">
        <v>106</v>
      </c>
    </row>
    <row r="121" spans="1:5" x14ac:dyDescent="0.2">
      <c r="A121" s="17">
        <v>41710</v>
      </c>
      <c r="B121" s="25" t="s">
        <v>253</v>
      </c>
      <c r="C121" s="19">
        <v>-6.89</v>
      </c>
      <c r="D121" s="20" t="s">
        <v>41</v>
      </c>
      <c r="E121" s="18" t="s">
        <v>106</v>
      </c>
    </row>
    <row r="122" spans="1:5" x14ac:dyDescent="0.2">
      <c r="A122" s="17">
        <v>41709</v>
      </c>
      <c r="B122" s="18" t="s">
        <v>330</v>
      </c>
      <c r="C122" s="19">
        <v>-300</v>
      </c>
      <c r="D122" s="20" t="s">
        <v>107</v>
      </c>
      <c r="E122" s="18" t="s">
        <v>106</v>
      </c>
    </row>
    <row r="123" spans="1:5" x14ac:dyDescent="0.2">
      <c r="A123" s="17">
        <v>41702</v>
      </c>
      <c r="B123" s="18" t="s">
        <v>331</v>
      </c>
      <c r="C123" s="19">
        <v>-77</v>
      </c>
      <c r="D123" s="20" t="s">
        <v>107</v>
      </c>
      <c r="E123" s="18" t="s">
        <v>106</v>
      </c>
    </row>
    <row r="124" spans="1:5" x14ac:dyDescent="0.2">
      <c r="A124" s="17">
        <v>41702</v>
      </c>
      <c r="B124" s="18" t="s">
        <v>332</v>
      </c>
      <c r="C124" s="19">
        <v>-200</v>
      </c>
      <c r="D124" s="20" t="s">
        <v>367</v>
      </c>
      <c r="E124" s="18" t="s">
        <v>106</v>
      </c>
    </row>
    <row r="125" spans="1:5" x14ac:dyDescent="0.2">
      <c r="A125" s="17">
        <v>41698</v>
      </c>
      <c r="B125" s="18" t="s">
        <v>333</v>
      </c>
      <c r="C125" s="19">
        <v>-140</v>
      </c>
      <c r="D125" s="20" t="s">
        <v>367</v>
      </c>
      <c r="E125" s="18" t="s">
        <v>106</v>
      </c>
    </row>
    <row r="126" spans="1:5" x14ac:dyDescent="0.2">
      <c r="A126" s="17">
        <v>41698</v>
      </c>
      <c r="B126" s="18" t="s">
        <v>116</v>
      </c>
      <c r="C126" s="19">
        <v>-12</v>
      </c>
      <c r="D126" s="18" t="s">
        <v>114</v>
      </c>
      <c r="E126" s="18" t="s">
        <v>106</v>
      </c>
    </row>
    <row r="127" spans="1:5" x14ac:dyDescent="0.2">
      <c r="A127" s="17">
        <v>41694</v>
      </c>
      <c r="B127" s="18" t="s">
        <v>128</v>
      </c>
      <c r="C127" s="19">
        <v>-100</v>
      </c>
      <c r="D127" s="20" t="s">
        <v>367</v>
      </c>
      <c r="E127" s="18" t="s">
        <v>106</v>
      </c>
    </row>
    <row r="128" spans="1:5" x14ac:dyDescent="0.2">
      <c r="A128" s="17">
        <v>41688</v>
      </c>
      <c r="B128" s="18" t="s">
        <v>334</v>
      </c>
      <c r="C128" s="19">
        <v>-200</v>
      </c>
      <c r="D128" s="20" t="s">
        <v>367</v>
      </c>
      <c r="E128" s="18" t="s">
        <v>106</v>
      </c>
    </row>
    <row r="129" spans="1:5" x14ac:dyDescent="0.2">
      <c r="A129" s="17">
        <v>41681</v>
      </c>
      <c r="B129" s="18" t="s">
        <v>335</v>
      </c>
      <c r="C129" s="19">
        <v>-5</v>
      </c>
      <c r="D129" s="20" t="s">
        <v>367</v>
      </c>
      <c r="E129" s="18" t="s">
        <v>106</v>
      </c>
    </row>
    <row r="130" spans="1:5" x14ac:dyDescent="0.2">
      <c r="A130" s="17">
        <v>41673</v>
      </c>
      <c r="B130" s="18" t="s">
        <v>336</v>
      </c>
      <c r="C130" s="19">
        <v>-300</v>
      </c>
      <c r="D130" s="20" t="s">
        <v>107</v>
      </c>
      <c r="E130" s="18" t="s">
        <v>106</v>
      </c>
    </row>
    <row r="131" spans="1:5" x14ac:dyDescent="0.2">
      <c r="A131" s="17">
        <v>41670</v>
      </c>
      <c r="B131" s="18" t="s">
        <v>116</v>
      </c>
      <c r="C131" s="19">
        <v>-12</v>
      </c>
      <c r="D131" s="18" t="s">
        <v>114</v>
      </c>
      <c r="E131" s="18" t="s">
        <v>106</v>
      </c>
    </row>
    <row r="132" spans="1:5" x14ac:dyDescent="0.2">
      <c r="A132" s="17">
        <v>41653</v>
      </c>
      <c r="B132" s="18" t="s">
        <v>129</v>
      </c>
      <c r="C132" s="19">
        <v>2000</v>
      </c>
      <c r="D132" s="20" t="s">
        <v>107</v>
      </c>
      <c r="E132" s="18" t="s">
        <v>106</v>
      </c>
    </row>
    <row r="133" spans="1:5" x14ac:dyDescent="0.2">
      <c r="A133" s="17">
        <v>41653</v>
      </c>
      <c r="B133" s="18" t="s">
        <v>337</v>
      </c>
      <c r="C133" s="19">
        <v>-500</v>
      </c>
      <c r="D133" s="20" t="s">
        <v>107</v>
      </c>
      <c r="E133" s="18" t="s">
        <v>106</v>
      </c>
    </row>
    <row r="134" spans="1:5" x14ac:dyDescent="0.2">
      <c r="A134" s="17">
        <v>41646</v>
      </c>
      <c r="B134" s="18" t="s">
        <v>338</v>
      </c>
      <c r="C134" s="19">
        <v>-100</v>
      </c>
      <c r="D134" s="20" t="s">
        <v>107</v>
      </c>
      <c r="E134" s="18" t="s">
        <v>106</v>
      </c>
    </row>
    <row r="135" spans="1:5" x14ac:dyDescent="0.2">
      <c r="A135" s="17">
        <v>41915</v>
      </c>
      <c r="B135" s="18" t="s">
        <v>130</v>
      </c>
      <c r="C135" s="19">
        <v>300</v>
      </c>
      <c r="D135" s="20" t="s">
        <v>367</v>
      </c>
      <c r="E135" s="27" t="s">
        <v>131</v>
      </c>
    </row>
    <row r="136" spans="1:5" x14ac:dyDescent="0.2">
      <c r="A136" s="17">
        <v>41914</v>
      </c>
      <c r="B136" s="25" t="s">
        <v>254</v>
      </c>
      <c r="C136" s="19">
        <v>-17</v>
      </c>
      <c r="D136" s="20" t="s">
        <v>132</v>
      </c>
      <c r="E136" s="27" t="s">
        <v>131</v>
      </c>
    </row>
    <row r="137" spans="1:5" x14ac:dyDescent="0.2">
      <c r="A137" s="17">
        <v>41914</v>
      </c>
      <c r="B137" s="18" t="s">
        <v>133</v>
      </c>
      <c r="C137" s="19">
        <v>-25.97</v>
      </c>
      <c r="D137" s="21" t="s">
        <v>44</v>
      </c>
      <c r="E137" s="27" t="s">
        <v>131</v>
      </c>
    </row>
    <row r="138" spans="1:5" x14ac:dyDescent="0.2">
      <c r="A138" s="17">
        <v>41913</v>
      </c>
      <c r="B138" s="18" t="s">
        <v>134</v>
      </c>
      <c r="C138" s="19">
        <v>-35</v>
      </c>
      <c r="D138" s="21" t="s">
        <v>135</v>
      </c>
      <c r="E138" s="27" t="s">
        <v>131</v>
      </c>
    </row>
    <row r="139" spans="1:5" x14ac:dyDescent="0.2">
      <c r="A139" s="17">
        <v>41913</v>
      </c>
      <c r="B139" s="18" t="s">
        <v>136</v>
      </c>
      <c r="C139" s="19">
        <v>-8.7100000000000009</v>
      </c>
      <c r="D139" s="21" t="s">
        <v>42</v>
      </c>
      <c r="E139" s="27" t="s">
        <v>131</v>
      </c>
    </row>
    <row r="140" spans="1:5" x14ac:dyDescent="0.2">
      <c r="A140" s="17">
        <v>41913</v>
      </c>
      <c r="B140" s="18" t="s">
        <v>137</v>
      </c>
      <c r="C140" s="19">
        <v>-115.28</v>
      </c>
      <c r="D140" s="21" t="s">
        <v>138</v>
      </c>
      <c r="E140" s="27" t="s">
        <v>131</v>
      </c>
    </row>
    <row r="141" spans="1:5" x14ac:dyDescent="0.2">
      <c r="A141" s="17">
        <v>41911</v>
      </c>
      <c r="B141" s="18" t="s">
        <v>368</v>
      </c>
      <c r="C141" s="19">
        <v>-500</v>
      </c>
      <c r="D141" s="21" t="s">
        <v>139</v>
      </c>
      <c r="E141" s="27" t="s">
        <v>131</v>
      </c>
    </row>
    <row r="142" spans="1:5" x14ac:dyDescent="0.2">
      <c r="A142" s="17">
        <v>41910</v>
      </c>
      <c r="B142" s="18" t="s">
        <v>339</v>
      </c>
      <c r="C142" s="19">
        <v>-35.799999999999997</v>
      </c>
      <c r="D142" s="21" t="s">
        <v>110</v>
      </c>
      <c r="E142" s="27" t="s">
        <v>131</v>
      </c>
    </row>
    <row r="143" spans="1:5" x14ac:dyDescent="0.2">
      <c r="A143" s="17">
        <v>41910</v>
      </c>
      <c r="B143" s="18" t="s">
        <v>140</v>
      </c>
      <c r="C143" s="19">
        <v>-9.99</v>
      </c>
      <c r="D143" s="21" t="s">
        <v>367</v>
      </c>
      <c r="E143" s="27" t="s">
        <v>131</v>
      </c>
    </row>
    <row r="144" spans="1:5" x14ac:dyDescent="0.2">
      <c r="A144" s="17">
        <v>41909</v>
      </c>
      <c r="B144" s="18" t="s">
        <v>141</v>
      </c>
      <c r="C144" s="19">
        <v>-14</v>
      </c>
      <c r="D144" s="21" t="s">
        <v>367</v>
      </c>
      <c r="E144" s="27" t="s">
        <v>131</v>
      </c>
    </row>
    <row r="145" spans="1:5" x14ac:dyDescent="0.2">
      <c r="A145" s="17">
        <v>41909</v>
      </c>
      <c r="B145" s="18" t="s">
        <v>142</v>
      </c>
      <c r="C145" s="19">
        <v>-16</v>
      </c>
      <c r="D145" s="21" t="s">
        <v>110</v>
      </c>
      <c r="E145" s="27" t="s">
        <v>131</v>
      </c>
    </row>
    <row r="146" spans="1:5" x14ac:dyDescent="0.2">
      <c r="A146" s="17">
        <v>41909</v>
      </c>
      <c r="B146" s="18" t="s">
        <v>143</v>
      </c>
      <c r="C146" s="19">
        <v>-1.17</v>
      </c>
      <c r="D146" s="20" t="s">
        <v>132</v>
      </c>
      <c r="E146" s="27" t="s">
        <v>131</v>
      </c>
    </row>
    <row r="147" spans="1:5" x14ac:dyDescent="0.2">
      <c r="A147" s="17">
        <v>41908</v>
      </c>
      <c r="B147" s="18" t="s">
        <v>144</v>
      </c>
      <c r="C147" s="19">
        <v>-17.079999999999998</v>
      </c>
      <c r="D147" s="21" t="s">
        <v>367</v>
      </c>
      <c r="E147" s="27" t="s">
        <v>131</v>
      </c>
    </row>
    <row r="148" spans="1:5" x14ac:dyDescent="0.2">
      <c r="A148" s="17">
        <v>41908</v>
      </c>
      <c r="B148" s="25" t="s">
        <v>375</v>
      </c>
      <c r="C148" s="19">
        <v>-9.0500000000000007</v>
      </c>
      <c r="D148" s="21" t="s">
        <v>0</v>
      </c>
      <c r="E148" s="27" t="s">
        <v>131</v>
      </c>
    </row>
    <row r="149" spans="1:5" x14ac:dyDescent="0.2">
      <c r="A149" s="17">
        <v>41908</v>
      </c>
      <c r="B149" s="18" t="s">
        <v>340</v>
      </c>
      <c r="C149" s="19">
        <v>-4</v>
      </c>
      <c r="D149" s="21" t="s">
        <v>386</v>
      </c>
      <c r="E149" s="27" t="s">
        <v>131</v>
      </c>
    </row>
    <row r="150" spans="1:5" x14ac:dyDescent="0.2">
      <c r="A150" s="17">
        <v>41907</v>
      </c>
      <c r="B150" s="18" t="s">
        <v>144</v>
      </c>
      <c r="C150" s="19">
        <v>-14.44</v>
      </c>
      <c r="D150" s="21" t="s">
        <v>42</v>
      </c>
      <c r="E150" s="27" t="s">
        <v>131</v>
      </c>
    </row>
    <row r="151" spans="1:5" x14ac:dyDescent="0.2">
      <c r="A151" s="17">
        <v>41906</v>
      </c>
      <c r="B151" s="18" t="s">
        <v>145</v>
      </c>
      <c r="C151" s="19">
        <v>-7</v>
      </c>
      <c r="D151" s="21" t="s">
        <v>367</v>
      </c>
      <c r="E151" s="27" t="s">
        <v>131</v>
      </c>
    </row>
    <row r="152" spans="1:5" x14ac:dyDescent="0.2">
      <c r="A152" s="17">
        <v>41906</v>
      </c>
      <c r="B152" s="18" t="s">
        <v>146</v>
      </c>
      <c r="C152" s="19">
        <v>-15</v>
      </c>
      <c r="D152" s="21" t="s">
        <v>147</v>
      </c>
      <c r="E152" s="27" t="s">
        <v>131</v>
      </c>
    </row>
    <row r="153" spans="1:5" x14ac:dyDescent="0.2">
      <c r="A153" s="17">
        <v>41906</v>
      </c>
      <c r="B153" s="18" t="s">
        <v>148</v>
      </c>
      <c r="C153" s="19">
        <v>-39.76</v>
      </c>
      <c r="D153" s="21" t="s">
        <v>110</v>
      </c>
      <c r="E153" s="27" t="s">
        <v>131</v>
      </c>
    </row>
    <row r="154" spans="1:5" x14ac:dyDescent="0.2">
      <c r="A154" s="17">
        <v>41906</v>
      </c>
      <c r="B154" s="18" t="s">
        <v>149</v>
      </c>
      <c r="C154" s="19">
        <v>-32</v>
      </c>
      <c r="D154" s="21" t="s">
        <v>367</v>
      </c>
      <c r="E154" s="27" t="s">
        <v>131</v>
      </c>
    </row>
    <row r="155" spans="1:5" x14ac:dyDescent="0.2">
      <c r="A155" s="17">
        <v>41905</v>
      </c>
      <c r="B155" s="18" t="s">
        <v>150</v>
      </c>
      <c r="C155" s="19">
        <v>-13.42</v>
      </c>
      <c r="D155" s="21" t="s">
        <v>110</v>
      </c>
      <c r="E155" s="27" t="s">
        <v>131</v>
      </c>
    </row>
    <row r="156" spans="1:5" x14ac:dyDescent="0.2">
      <c r="A156" s="17">
        <v>41904</v>
      </c>
      <c r="B156" s="18" t="s">
        <v>370</v>
      </c>
      <c r="C156" s="19">
        <v>-95</v>
      </c>
      <c r="D156" s="21" t="s">
        <v>383</v>
      </c>
      <c r="E156" s="27" t="s">
        <v>131</v>
      </c>
    </row>
    <row r="157" spans="1:5" x14ac:dyDescent="0.2">
      <c r="A157" s="17">
        <v>41903</v>
      </c>
      <c r="B157" s="25" t="s">
        <v>255</v>
      </c>
      <c r="C157" s="19">
        <v>-10</v>
      </c>
      <c r="D157" s="21" t="s">
        <v>151</v>
      </c>
      <c r="E157" s="27" t="s">
        <v>131</v>
      </c>
    </row>
    <row r="158" spans="1:5" x14ac:dyDescent="0.2">
      <c r="A158" s="17">
        <v>41902</v>
      </c>
      <c r="B158" s="18" t="s">
        <v>255</v>
      </c>
      <c r="C158" s="19">
        <v>-5.98</v>
      </c>
      <c r="D158" s="21" t="s">
        <v>151</v>
      </c>
      <c r="E158" s="27" t="s">
        <v>131</v>
      </c>
    </row>
    <row r="159" spans="1:5" x14ac:dyDescent="0.2">
      <c r="A159" s="17">
        <v>41902</v>
      </c>
      <c r="B159" s="18" t="s">
        <v>152</v>
      </c>
      <c r="C159" s="19">
        <v>-2.5</v>
      </c>
      <c r="D159" s="21" t="s">
        <v>42</v>
      </c>
      <c r="E159" s="27" t="s">
        <v>131</v>
      </c>
    </row>
    <row r="160" spans="1:5" x14ac:dyDescent="0.2">
      <c r="A160" s="17">
        <v>41902</v>
      </c>
      <c r="B160" s="18" t="s">
        <v>153</v>
      </c>
      <c r="C160" s="19">
        <v>-16.82</v>
      </c>
      <c r="D160" s="21" t="s">
        <v>147</v>
      </c>
      <c r="E160" s="27" t="s">
        <v>131</v>
      </c>
    </row>
    <row r="161" spans="1:5" x14ac:dyDescent="0.2">
      <c r="A161" s="17">
        <v>41901</v>
      </c>
      <c r="B161" s="18" t="s">
        <v>154</v>
      </c>
      <c r="C161" s="19">
        <v>-25.29</v>
      </c>
      <c r="D161" s="21" t="s">
        <v>33</v>
      </c>
      <c r="E161" s="27" t="s">
        <v>131</v>
      </c>
    </row>
    <row r="162" spans="1:5" x14ac:dyDescent="0.2">
      <c r="A162" s="17">
        <v>41901</v>
      </c>
      <c r="B162" s="18" t="s">
        <v>144</v>
      </c>
      <c r="C162" s="19">
        <v>-9.82</v>
      </c>
      <c r="D162" s="21" t="s">
        <v>42</v>
      </c>
      <c r="E162" s="27" t="s">
        <v>131</v>
      </c>
    </row>
    <row r="163" spans="1:5" x14ac:dyDescent="0.2">
      <c r="A163" s="17">
        <v>41901</v>
      </c>
      <c r="B163" s="18" t="s">
        <v>341</v>
      </c>
      <c r="C163" s="19">
        <v>-217.75</v>
      </c>
      <c r="D163" s="21" t="s">
        <v>93</v>
      </c>
      <c r="E163" s="27" t="s">
        <v>131</v>
      </c>
    </row>
    <row r="164" spans="1:5" x14ac:dyDescent="0.2">
      <c r="A164" s="17">
        <v>41901</v>
      </c>
      <c r="B164" s="18" t="s">
        <v>155</v>
      </c>
      <c r="C164" s="19">
        <v>-1.99</v>
      </c>
      <c r="D164" s="21" t="s">
        <v>156</v>
      </c>
      <c r="E164" s="27" t="s">
        <v>131</v>
      </c>
    </row>
    <row r="165" spans="1:5" x14ac:dyDescent="0.2">
      <c r="A165" s="17">
        <v>41901</v>
      </c>
      <c r="B165" s="18" t="s">
        <v>157</v>
      </c>
      <c r="C165" s="19">
        <v>-15.51</v>
      </c>
      <c r="D165" s="21" t="s">
        <v>110</v>
      </c>
      <c r="E165" s="27" t="s">
        <v>131</v>
      </c>
    </row>
    <row r="166" spans="1:5" x14ac:dyDescent="0.2">
      <c r="A166" s="17">
        <v>41899</v>
      </c>
      <c r="B166" s="18" t="s">
        <v>158</v>
      </c>
      <c r="C166" s="19">
        <v>-71.239999999999995</v>
      </c>
      <c r="D166" s="21" t="s">
        <v>110</v>
      </c>
      <c r="E166" s="27" t="s">
        <v>131</v>
      </c>
    </row>
    <row r="167" spans="1:5" x14ac:dyDescent="0.2">
      <c r="A167" s="17">
        <v>41899</v>
      </c>
      <c r="B167" s="18" t="s">
        <v>159</v>
      </c>
      <c r="C167" s="19">
        <v>-10.36</v>
      </c>
      <c r="D167" s="21" t="s">
        <v>160</v>
      </c>
      <c r="E167" s="27" t="s">
        <v>131</v>
      </c>
    </row>
    <row r="168" spans="1:5" x14ac:dyDescent="0.2">
      <c r="A168" s="17">
        <v>41899</v>
      </c>
      <c r="B168" s="18" t="s">
        <v>140</v>
      </c>
      <c r="C168" s="19">
        <v>-3.99</v>
      </c>
      <c r="D168" s="21" t="s">
        <v>367</v>
      </c>
      <c r="E168" s="27" t="s">
        <v>131</v>
      </c>
    </row>
    <row r="169" spans="1:5" x14ac:dyDescent="0.2">
      <c r="A169" s="17">
        <v>41898</v>
      </c>
      <c r="B169" s="18" t="s">
        <v>161</v>
      </c>
      <c r="C169" s="19">
        <v>-26.4</v>
      </c>
      <c r="D169" s="21" t="s">
        <v>110</v>
      </c>
      <c r="E169" s="27" t="s">
        <v>131</v>
      </c>
    </row>
    <row r="170" spans="1:5" x14ac:dyDescent="0.2">
      <c r="A170" s="17">
        <v>41898</v>
      </c>
      <c r="B170" s="18" t="s">
        <v>162</v>
      </c>
      <c r="C170" s="19">
        <v>-10.1</v>
      </c>
      <c r="D170" s="21" t="s">
        <v>42</v>
      </c>
      <c r="E170" s="27" t="s">
        <v>131</v>
      </c>
    </row>
    <row r="171" spans="1:5" x14ac:dyDescent="0.2">
      <c r="A171" s="17">
        <v>41897</v>
      </c>
      <c r="B171" s="18" t="s">
        <v>342</v>
      </c>
      <c r="C171" s="19">
        <v>-46.33</v>
      </c>
      <c r="D171" s="21" t="s">
        <v>110</v>
      </c>
      <c r="E171" s="27" t="s">
        <v>131</v>
      </c>
    </row>
    <row r="172" spans="1:5" x14ac:dyDescent="0.2">
      <c r="A172" s="17">
        <v>41897</v>
      </c>
      <c r="B172" s="18" t="s">
        <v>340</v>
      </c>
      <c r="C172" s="19">
        <v>-13</v>
      </c>
      <c r="D172" s="21" t="s">
        <v>386</v>
      </c>
      <c r="E172" s="27" t="s">
        <v>131</v>
      </c>
    </row>
    <row r="173" spans="1:5" x14ac:dyDescent="0.2">
      <c r="A173" s="17">
        <v>41897</v>
      </c>
      <c r="B173" s="18" t="s">
        <v>136</v>
      </c>
      <c r="C173" s="19">
        <v>-15.76</v>
      </c>
      <c r="D173" s="21" t="s">
        <v>42</v>
      </c>
      <c r="E173" s="27" t="s">
        <v>131</v>
      </c>
    </row>
    <row r="174" spans="1:5" x14ac:dyDescent="0.2">
      <c r="A174" s="17">
        <v>41897</v>
      </c>
      <c r="B174" s="18" t="s">
        <v>340</v>
      </c>
      <c r="C174" s="19">
        <v>-3.25</v>
      </c>
      <c r="D174" s="21" t="s">
        <v>386</v>
      </c>
      <c r="E174" s="27" t="s">
        <v>131</v>
      </c>
    </row>
    <row r="175" spans="1:5" x14ac:dyDescent="0.2">
      <c r="A175" s="17">
        <v>41897</v>
      </c>
      <c r="B175" s="18" t="s">
        <v>163</v>
      </c>
      <c r="C175" s="19">
        <v>-91.17</v>
      </c>
      <c r="D175" s="21" t="s">
        <v>110</v>
      </c>
      <c r="E175" s="27" t="s">
        <v>131</v>
      </c>
    </row>
    <row r="176" spans="1:5" x14ac:dyDescent="0.2">
      <c r="A176" s="17">
        <v>41896</v>
      </c>
      <c r="B176" s="18" t="s">
        <v>164</v>
      </c>
      <c r="C176" s="19">
        <v>-270.58999999999997</v>
      </c>
      <c r="D176" s="21" t="s">
        <v>367</v>
      </c>
      <c r="E176" s="27" t="s">
        <v>131</v>
      </c>
    </row>
    <row r="177" spans="1:5" x14ac:dyDescent="0.2">
      <c r="A177" s="17">
        <v>41896</v>
      </c>
      <c r="B177" s="18" t="s">
        <v>143</v>
      </c>
      <c r="C177" s="19">
        <v>-8.99</v>
      </c>
      <c r="D177" s="21" t="s">
        <v>156</v>
      </c>
      <c r="E177" s="27" t="s">
        <v>131</v>
      </c>
    </row>
    <row r="178" spans="1:5" x14ac:dyDescent="0.2">
      <c r="A178" s="17">
        <v>41893</v>
      </c>
      <c r="B178" s="18" t="s">
        <v>136</v>
      </c>
      <c r="C178" s="19">
        <v>-9.82</v>
      </c>
      <c r="D178" s="21" t="s">
        <v>42</v>
      </c>
      <c r="E178" s="27" t="s">
        <v>131</v>
      </c>
    </row>
    <row r="179" spans="1:5" x14ac:dyDescent="0.2">
      <c r="A179" s="17">
        <v>41892</v>
      </c>
      <c r="B179" s="18" t="s">
        <v>94</v>
      </c>
      <c r="C179" s="19">
        <v>-36.200000000000003</v>
      </c>
      <c r="D179" s="21" t="s">
        <v>384</v>
      </c>
      <c r="E179" s="27" t="s">
        <v>131</v>
      </c>
    </row>
    <row r="180" spans="1:5" x14ac:dyDescent="0.2">
      <c r="A180" s="17">
        <v>41891</v>
      </c>
      <c r="B180" s="18" t="s">
        <v>381</v>
      </c>
      <c r="C180" s="19">
        <v>-44.06</v>
      </c>
      <c r="D180" s="21" t="s">
        <v>380</v>
      </c>
      <c r="E180" s="27" t="s">
        <v>131</v>
      </c>
    </row>
    <row r="181" spans="1:5" x14ac:dyDescent="0.2">
      <c r="A181" s="17">
        <v>41891</v>
      </c>
      <c r="B181" s="18" t="s">
        <v>343</v>
      </c>
      <c r="C181" s="19">
        <v>-126</v>
      </c>
      <c r="D181" s="21" t="s">
        <v>367</v>
      </c>
      <c r="E181" s="27" t="s">
        <v>131</v>
      </c>
    </row>
    <row r="182" spans="1:5" x14ac:dyDescent="0.2">
      <c r="A182" s="17">
        <v>41891</v>
      </c>
      <c r="B182" s="18" t="s">
        <v>165</v>
      </c>
      <c r="C182" s="19">
        <v>-2.89</v>
      </c>
      <c r="D182" s="21" t="s">
        <v>367</v>
      </c>
      <c r="E182" s="27" t="s">
        <v>131</v>
      </c>
    </row>
    <row r="183" spans="1:5" x14ac:dyDescent="0.2">
      <c r="A183" s="17">
        <v>41890</v>
      </c>
      <c r="B183" s="18" t="s">
        <v>130</v>
      </c>
      <c r="C183" s="19">
        <v>200</v>
      </c>
      <c r="D183" s="21" t="s">
        <v>367</v>
      </c>
      <c r="E183" s="27" t="s">
        <v>131</v>
      </c>
    </row>
    <row r="184" spans="1:5" x14ac:dyDescent="0.2">
      <c r="A184" s="17">
        <v>41888</v>
      </c>
      <c r="B184" s="18" t="s">
        <v>166</v>
      </c>
      <c r="C184" s="19">
        <v>-107.52</v>
      </c>
      <c r="D184" s="21" t="s">
        <v>39</v>
      </c>
      <c r="E184" s="27" t="s">
        <v>131</v>
      </c>
    </row>
    <row r="185" spans="1:5" x14ac:dyDescent="0.2">
      <c r="A185" s="17">
        <v>41887</v>
      </c>
      <c r="B185" s="18" t="s">
        <v>136</v>
      </c>
      <c r="C185" s="19">
        <v>-13.78</v>
      </c>
      <c r="D185" s="21" t="s">
        <v>42</v>
      </c>
      <c r="E185" s="27" t="s">
        <v>131</v>
      </c>
    </row>
    <row r="186" spans="1:5" x14ac:dyDescent="0.2">
      <c r="A186" s="17">
        <v>41887</v>
      </c>
      <c r="B186" s="18" t="s">
        <v>136</v>
      </c>
      <c r="C186" s="19">
        <v>-10.48</v>
      </c>
      <c r="D186" s="21" t="s">
        <v>42</v>
      </c>
      <c r="E186" s="27" t="s">
        <v>131</v>
      </c>
    </row>
    <row r="187" spans="1:5" x14ac:dyDescent="0.2">
      <c r="A187" s="17">
        <v>41886</v>
      </c>
      <c r="B187" s="18" t="s">
        <v>340</v>
      </c>
      <c r="C187" s="19">
        <v>-7.5</v>
      </c>
      <c r="D187" s="21" t="s">
        <v>386</v>
      </c>
      <c r="E187" s="27" t="s">
        <v>131</v>
      </c>
    </row>
    <row r="188" spans="1:5" x14ac:dyDescent="0.2">
      <c r="A188" s="17">
        <v>41886</v>
      </c>
      <c r="B188" s="18" t="s">
        <v>254</v>
      </c>
      <c r="C188" s="19">
        <v>-5</v>
      </c>
      <c r="D188" s="21" t="s">
        <v>156</v>
      </c>
      <c r="E188" s="27" t="s">
        <v>131</v>
      </c>
    </row>
    <row r="189" spans="1:5" x14ac:dyDescent="0.2">
      <c r="A189" s="17">
        <v>41886</v>
      </c>
      <c r="B189" s="18" t="s">
        <v>167</v>
      </c>
      <c r="C189" s="19">
        <v>-56</v>
      </c>
      <c r="D189" s="21" t="s">
        <v>70</v>
      </c>
      <c r="E189" s="27" t="s">
        <v>131</v>
      </c>
    </row>
    <row r="190" spans="1:5" x14ac:dyDescent="0.2">
      <c r="A190" s="17">
        <v>41884</v>
      </c>
      <c r="B190" s="18" t="s">
        <v>133</v>
      </c>
      <c r="C190" s="19">
        <v>-103.83</v>
      </c>
      <c r="D190" s="21" t="s">
        <v>44</v>
      </c>
      <c r="E190" s="27" t="s">
        <v>131</v>
      </c>
    </row>
    <row r="191" spans="1:5" x14ac:dyDescent="0.2">
      <c r="A191" s="17">
        <v>41884</v>
      </c>
      <c r="B191" s="18" t="s">
        <v>130</v>
      </c>
      <c r="C191" s="19">
        <v>8000</v>
      </c>
      <c r="D191" s="21" t="s">
        <v>367</v>
      </c>
      <c r="E191" s="27" t="s">
        <v>131</v>
      </c>
    </row>
    <row r="192" spans="1:5" x14ac:dyDescent="0.2">
      <c r="A192" s="17">
        <v>41881</v>
      </c>
      <c r="B192" s="18" t="s">
        <v>143</v>
      </c>
      <c r="C192" s="19">
        <v>-30.34</v>
      </c>
      <c r="D192" s="21" t="s">
        <v>156</v>
      </c>
      <c r="E192" s="27" t="s">
        <v>131</v>
      </c>
    </row>
    <row r="193" spans="1:5" x14ac:dyDescent="0.2">
      <c r="A193" s="17">
        <v>41879</v>
      </c>
      <c r="B193" s="18" t="s">
        <v>368</v>
      </c>
      <c r="C193" s="19">
        <v>-500</v>
      </c>
      <c r="D193" s="21" t="s">
        <v>168</v>
      </c>
      <c r="E193" s="27" t="s">
        <v>131</v>
      </c>
    </row>
    <row r="194" spans="1:5" x14ac:dyDescent="0.2">
      <c r="A194" s="17">
        <v>41879</v>
      </c>
      <c r="B194" s="18" t="s">
        <v>169</v>
      </c>
      <c r="C194" s="19">
        <v>-12</v>
      </c>
      <c r="D194" s="21" t="s">
        <v>147</v>
      </c>
      <c r="E194" s="27" t="s">
        <v>131</v>
      </c>
    </row>
    <row r="195" spans="1:5" x14ac:dyDescent="0.2">
      <c r="A195" s="17">
        <v>41878</v>
      </c>
      <c r="B195" s="18" t="s">
        <v>170</v>
      </c>
      <c r="C195" s="19">
        <v>-45.56</v>
      </c>
      <c r="D195" s="21" t="s">
        <v>147</v>
      </c>
      <c r="E195" s="27" t="s">
        <v>131</v>
      </c>
    </row>
    <row r="196" spans="1:5" x14ac:dyDescent="0.2">
      <c r="A196" s="17">
        <v>41878</v>
      </c>
      <c r="B196" s="18" t="s">
        <v>171</v>
      </c>
      <c r="C196" s="19">
        <v>-59</v>
      </c>
      <c r="D196" s="21" t="s">
        <v>160</v>
      </c>
      <c r="E196" s="27" t="s">
        <v>131</v>
      </c>
    </row>
    <row r="197" spans="1:5" x14ac:dyDescent="0.2">
      <c r="A197" s="17">
        <v>41878</v>
      </c>
      <c r="B197" s="18" t="s">
        <v>130</v>
      </c>
      <c r="C197" s="19">
        <v>1000</v>
      </c>
      <c r="D197" s="21" t="s">
        <v>367</v>
      </c>
      <c r="E197" s="27" t="s">
        <v>131</v>
      </c>
    </row>
    <row r="198" spans="1:5" x14ac:dyDescent="0.2">
      <c r="A198" s="17">
        <v>41877</v>
      </c>
      <c r="B198" s="18" t="s">
        <v>172</v>
      </c>
      <c r="C198" s="19">
        <v>7.7</v>
      </c>
      <c r="D198" s="21" t="s">
        <v>33</v>
      </c>
      <c r="E198" s="27" t="s">
        <v>131</v>
      </c>
    </row>
    <row r="199" spans="1:5" x14ac:dyDescent="0.2">
      <c r="A199" s="17">
        <v>41875</v>
      </c>
      <c r="B199" s="18" t="s">
        <v>173</v>
      </c>
      <c r="C199" s="19">
        <v>-4.25</v>
      </c>
      <c r="D199" s="21" t="s">
        <v>110</v>
      </c>
      <c r="E199" s="27" t="s">
        <v>131</v>
      </c>
    </row>
    <row r="200" spans="1:5" x14ac:dyDescent="0.2">
      <c r="A200" s="17">
        <v>41875</v>
      </c>
      <c r="B200" s="18" t="s">
        <v>143</v>
      </c>
      <c r="C200" s="19">
        <v>-15.17</v>
      </c>
      <c r="D200" s="21" t="s">
        <v>156</v>
      </c>
      <c r="E200" s="27" t="s">
        <v>131</v>
      </c>
    </row>
    <row r="201" spans="1:5" x14ac:dyDescent="0.2">
      <c r="A201" s="17">
        <v>41874</v>
      </c>
      <c r="B201" s="18" t="s">
        <v>165</v>
      </c>
      <c r="C201" s="19">
        <v>-5.15</v>
      </c>
      <c r="D201" s="21" t="s">
        <v>33</v>
      </c>
      <c r="E201" s="27" t="s">
        <v>131</v>
      </c>
    </row>
    <row r="202" spans="1:5" x14ac:dyDescent="0.2">
      <c r="A202" s="17">
        <v>41873</v>
      </c>
      <c r="B202" s="18" t="s">
        <v>370</v>
      </c>
      <c r="C202" s="19">
        <v>-95</v>
      </c>
      <c r="D202" s="21" t="s">
        <v>383</v>
      </c>
      <c r="E202" s="27" t="s">
        <v>131</v>
      </c>
    </row>
    <row r="203" spans="1:5" x14ac:dyDescent="0.2">
      <c r="A203" s="17">
        <v>41872</v>
      </c>
      <c r="B203" s="18" t="s">
        <v>170</v>
      </c>
      <c r="C203" s="19">
        <v>-26.99</v>
      </c>
      <c r="D203" s="21" t="s">
        <v>147</v>
      </c>
      <c r="E203" s="27" t="s">
        <v>131</v>
      </c>
    </row>
    <row r="204" spans="1:5" x14ac:dyDescent="0.2">
      <c r="A204" s="17">
        <v>41872</v>
      </c>
      <c r="B204" s="18" t="s">
        <v>174</v>
      </c>
      <c r="C204" s="19">
        <v>-39.03</v>
      </c>
      <c r="D204" s="21" t="s">
        <v>110</v>
      </c>
      <c r="E204" s="27" t="s">
        <v>131</v>
      </c>
    </row>
    <row r="205" spans="1:5" x14ac:dyDescent="0.2">
      <c r="A205" s="17">
        <v>41872</v>
      </c>
      <c r="B205" s="18" t="s">
        <v>340</v>
      </c>
      <c r="C205" s="19">
        <v>-6</v>
      </c>
      <c r="D205" s="21" t="s">
        <v>386</v>
      </c>
      <c r="E205" s="27" t="s">
        <v>131</v>
      </c>
    </row>
    <row r="206" spans="1:5" x14ac:dyDescent="0.2">
      <c r="A206" s="17">
        <v>41870</v>
      </c>
      <c r="B206" s="18" t="s">
        <v>165</v>
      </c>
      <c r="C206" s="19">
        <v>-5.99</v>
      </c>
      <c r="D206" s="21" t="s">
        <v>367</v>
      </c>
      <c r="E206" s="27" t="s">
        <v>131</v>
      </c>
    </row>
    <row r="207" spans="1:5" x14ac:dyDescent="0.2">
      <c r="A207" s="17">
        <v>41870</v>
      </c>
      <c r="B207" s="18" t="s">
        <v>140</v>
      </c>
      <c r="C207" s="19">
        <v>-1.99</v>
      </c>
      <c r="D207" s="21" t="s">
        <v>367</v>
      </c>
      <c r="E207" s="27" t="s">
        <v>131</v>
      </c>
    </row>
    <row r="208" spans="1:5" x14ac:dyDescent="0.2">
      <c r="A208" s="17">
        <v>41870</v>
      </c>
      <c r="B208" s="18" t="s">
        <v>155</v>
      </c>
      <c r="C208" s="19">
        <v>-1.99</v>
      </c>
      <c r="D208" s="21" t="s">
        <v>156</v>
      </c>
      <c r="E208" s="27" t="s">
        <v>131</v>
      </c>
    </row>
    <row r="209" spans="1:5" x14ac:dyDescent="0.2">
      <c r="A209" s="17">
        <v>41869</v>
      </c>
      <c r="B209" s="18" t="s">
        <v>344</v>
      </c>
      <c r="C209" s="19">
        <v>-70</v>
      </c>
      <c r="D209" s="21" t="s">
        <v>386</v>
      </c>
      <c r="E209" s="27" t="s">
        <v>131</v>
      </c>
    </row>
    <row r="210" spans="1:5" x14ac:dyDescent="0.2">
      <c r="A210" s="17">
        <v>41867</v>
      </c>
      <c r="B210" s="18" t="s">
        <v>175</v>
      </c>
      <c r="C210" s="19">
        <v>-74.239999999999995</v>
      </c>
      <c r="D210" s="21" t="s">
        <v>367</v>
      </c>
      <c r="E210" s="27" t="s">
        <v>131</v>
      </c>
    </row>
    <row r="211" spans="1:5" x14ac:dyDescent="0.2">
      <c r="A211" s="17">
        <v>41866</v>
      </c>
      <c r="B211" s="18" t="s">
        <v>137</v>
      </c>
      <c r="C211" s="19">
        <v>-45.68</v>
      </c>
      <c r="D211" s="21" t="s">
        <v>33</v>
      </c>
      <c r="E211" s="27" t="s">
        <v>131</v>
      </c>
    </row>
    <row r="212" spans="1:5" x14ac:dyDescent="0.2">
      <c r="A212" s="17">
        <v>41865</v>
      </c>
      <c r="B212" s="18" t="s">
        <v>159</v>
      </c>
      <c r="C212" s="19">
        <v>-10.36</v>
      </c>
      <c r="D212" s="21" t="s">
        <v>160</v>
      </c>
      <c r="E212" s="27" t="s">
        <v>131</v>
      </c>
    </row>
    <row r="213" spans="1:5" x14ac:dyDescent="0.2">
      <c r="A213" s="17">
        <v>41863</v>
      </c>
      <c r="B213" s="18" t="s">
        <v>368</v>
      </c>
      <c r="C213" s="19">
        <v>-334</v>
      </c>
      <c r="D213" s="21" t="s">
        <v>168</v>
      </c>
      <c r="E213" s="27" t="s">
        <v>131</v>
      </c>
    </row>
    <row r="214" spans="1:5" x14ac:dyDescent="0.2">
      <c r="A214" s="17">
        <v>41863</v>
      </c>
      <c r="B214" s="18" t="s">
        <v>136</v>
      </c>
      <c r="C214" s="19">
        <v>-5.95</v>
      </c>
      <c r="D214" s="21" t="s">
        <v>42</v>
      </c>
      <c r="E214" s="27" t="s">
        <v>131</v>
      </c>
    </row>
    <row r="215" spans="1:5" x14ac:dyDescent="0.2">
      <c r="A215" s="17">
        <v>41863</v>
      </c>
      <c r="B215" s="18" t="s">
        <v>130</v>
      </c>
      <c r="C215" s="19">
        <v>400</v>
      </c>
      <c r="D215" s="21" t="s">
        <v>367</v>
      </c>
      <c r="E215" s="27" t="s">
        <v>131</v>
      </c>
    </row>
    <row r="216" spans="1:5" x14ac:dyDescent="0.2">
      <c r="A216" s="17">
        <v>41862</v>
      </c>
      <c r="B216" s="18" t="s">
        <v>172</v>
      </c>
      <c r="C216" s="19">
        <v>-92.09</v>
      </c>
      <c r="D216" s="21" t="s">
        <v>33</v>
      </c>
      <c r="E216" s="27" t="s">
        <v>131</v>
      </c>
    </row>
    <row r="217" spans="1:5" x14ac:dyDescent="0.2">
      <c r="A217" s="17">
        <v>41861</v>
      </c>
      <c r="B217" s="18" t="s">
        <v>94</v>
      </c>
      <c r="C217" s="19">
        <v>-14</v>
      </c>
      <c r="D217" s="21" t="s">
        <v>384</v>
      </c>
      <c r="E217" s="27" t="s">
        <v>131</v>
      </c>
    </row>
    <row r="218" spans="1:5" x14ac:dyDescent="0.2">
      <c r="A218" s="17">
        <v>41861</v>
      </c>
      <c r="B218" s="18" t="s">
        <v>140</v>
      </c>
      <c r="C218" s="19">
        <v>-2.99</v>
      </c>
      <c r="D218" s="21" t="s">
        <v>367</v>
      </c>
      <c r="E218" s="27" t="s">
        <v>131</v>
      </c>
    </row>
    <row r="219" spans="1:5" x14ac:dyDescent="0.2">
      <c r="A219" s="17">
        <v>41860</v>
      </c>
      <c r="B219" s="18" t="s">
        <v>381</v>
      </c>
      <c r="C219" s="19">
        <v>-47.04</v>
      </c>
      <c r="D219" s="21" t="s">
        <v>380</v>
      </c>
      <c r="E219" s="27" t="s">
        <v>131</v>
      </c>
    </row>
    <row r="220" spans="1:5" x14ac:dyDescent="0.2">
      <c r="A220" s="17">
        <v>41859</v>
      </c>
      <c r="B220" s="18" t="s">
        <v>176</v>
      </c>
      <c r="C220" s="19">
        <v>-12.78</v>
      </c>
      <c r="D220" s="21" t="s">
        <v>110</v>
      </c>
      <c r="E220" s="27" t="s">
        <v>131</v>
      </c>
    </row>
    <row r="221" spans="1:5" x14ac:dyDescent="0.2">
      <c r="A221" s="17">
        <v>41859</v>
      </c>
      <c r="B221" s="18" t="s">
        <v>177</v>
      </c>
      <c r="C221" s="19">
        <v>-11.82</v>
      </c>
      <c r="D221" s="21" t="s">
        <v>110</v>
      </c>
      <c r="E221" s="27" t="s">
        <v>131</v>
      </c>
    </row>
    <row r="222" spans="1:5" x14ac:dyDescent="0.2">
      <c r="A222" s="17">
        <v>41858</v>
      </c>
      <c r="B222" s="18" t="s">
        <v>357</v>
      </c>
      <c r="C222" s="19">
        <v>-6.7</v>
      </c>
      <c r="D222" s="21" t="s">
        <v>110</v>
      </c>
      <c r="E222" s="27" t="s">
        <v>131</v>
      </c>
    </row>
    <row r="223" spans="1:5" x14ac:dyDescent="0.2">
      <c r="A223" s="17">
        <v>41858</v>
      </c>
      <c r="B223" s="18" t="s">
        <v>178</v>
      </c>
      <c r="C223" s="19">
        <v>-27.7</v>
      </c>
      <c r="D223" s="21" t="s">
        <v>110</v>
      </c>
      <c r="E223" s="27" t="s">
        <v>131</v>
      </c>
    </row>
    <row r="224" spans="1:5" x14ac:dyDescent="0.2">
      <c r="A224" s="17">
        <v>41858</v>
      </c>
      <c r="B224" s="18" t="s">
        <v>340</v>
      </c>
      <c r="C224" s="19">
        <v>-23.5</v>
      </c>
      <c r="D224" s="21" t="s">
        <v>386</v>
      </c>
      <c r="E224" s="27" t="s">
        <v>131</v>
      </c>
    </row>
    <row r="225" spans="1:5" x14ac:dyDescent="0.2">
      <c r="A225" s="17">
        <v>41857</v>
      </c>
      <c r="B225" s="18" t="s">
        <v>179</v>
      </c>
      <c r="C225" s="19">
        <v>-27</v>
      </c>
      <c r="D225" s="21" t="s">
        <v>367</v>
      </c>
      <c r="E225" s="27" t="s">
        <v>131</v>
      </c>
    </row>
    <row r="226" spans="1:5" x14ac:dyDescent="0.2">
      <c r="A226" s="17">
        <v>41857</v>
      </c>
      <c r="B226" s="18" t="s">
        <v>166</v>
      </c>
      <c r="C226" s="19">
        <v>-107.58</v>
      </c>
      <c r="D226" s="21" t="s">
        <v>39</v>
      </c>
      <c r="E226" s="27" t="s">
        <v>131</v>
      </c>
    </row>
    <row r="227" spans="1:5" x14ac:dyDescent="0.2">
      <c r="A227" s="17">
        <v>41856</v>
      </c>
      <c r="B227" s="18" t="s">
        <v>357</v>
      </c>
      <c r="C227" s="19">
        <v>-6.44</v>
      </c>
      <c r="D227" s="21" t="s">
        <v>110</v>
      </c>
      <c r="E227" s="27" t="s">
        <v>131</v>
      </c>
    </row>
    <row r="228" spans="1:5" x14ac:dyDescent="0.2">
      <c r="A228" s="17">
        <v>41856</v>
      </c>
      <c r="B228" s="18" t="s">
        <v>177</v>
      </c>
      <c r="C228" s="19">
        <v>-14.54</v>
      </c>
      <c r="D228" s="21" t="s">
        <v>110</v>
      </c>
      <c r="E228" s="27" t="s">
        <v>131</v>
      </c>
    </row>
    <row r="229" spans="1:5" x14ac:dyDescent="0.2">
      <c r="A229" s="17">
        <v>41856</v>
      </c>
      <c r="B229" s="18" t="s">
        <v>167</v>
      </c>
      <c r="C229" s="19">
        <v>-56</v>
      </c>
      <c r="D229" s="21" t="s">
        <v>70</v>
      </c>
      <c r="E229" s="27" t="s">
        <v>131</v>
      </c>
    </row>
    <row r="230" spans="1:5" x14ac:dyDescent="0.2">
      <c r="A230" s="17">
        <v>41855</v>
      </c>
      <c r="B230" s="18" t="s">
        <v>130</v>
      </c>
      <c r="C230" s="19">
        <v>300</v>
      </c>
      <c r="D230" s="21" t="s">
        <v>367</v>
      </c>
      <c r="E230" s="27" t="s">
        <v>131</v>
      </c>
    </row>
    <row r="231" spans="1:5" x14ac:dyDescent="0.2">
      <c r="A231" s="17">
        <v>41853</v>
      </c>
      <c r="B231" s="18" t="s">
        <v>254</v>
      </c>
      <c r="C231" s="19">
        <v>-5</v>
      </c>
      <c r="D231" s="21" t="s">
        <v>156</v>
      </c>
      <c r="E231" s="27" t="s">
        <v>131</v>
      </c>
    </row>
    <row r="232" spans="1:5" x14ac:dyDescent="0.2">
      <c r="A232" s="17">
        <v>41852</v>
      </c>
      <c r="B232" s="18" t="s">
        <v>133</v>
      </c>
      <c r="C232" s="19">
        <v>-93.37</v>
      </c>
      <c r="D232" s="21" t="s">
        <v>44</v>
      </c>
      <c r="E232" s="27" t="s">
        <v>131</v>
      </c>
    </row>
    <row r="233" spans="1:5" x14ac:dyDescent="0.2">
      <c r="A233" s="17">
        <v>41850</v>
      </c>
      <c r="B233" s="18" t="s">
        <v>180</v>
      </c>
      <c r="C233" s="19">
        <v>-41.1</v>
      </c>
      <c r="D233" s="21" t="s">
        <v>367</v>
      </c>
      <c r="E233" s="27" t="s">
        <v>131</v>
      </c>
    </row>
    <row r="234" spans="1:5" x14ac:dyDescent="0.2">
      <c r="A234" s="17">
        <v>41850</v>
      </c>
      <c r="B234" s="18" t="s">
        <v>181</v>
      </c>
      <c r="C234" s="19">
        <v>-21.74</v>
      </c>
      <c r="D234" s="21" t="s">
        <v>39</v>
      </c>
      <c r="E234" s="27" t="s">
        <v>131</v>
      </c>
    </row>
    <row r="235" spans="1:5" x14ac:dyDescent="0.2">
      <c r="A235" s="17">
        <v>41849</v>
      </c>
      <c r="B235" s="18" t="s">
        <v>368</v>
      </c>
      <c r="C235" s="19">
        <v>-333</v>
      </c>
      <c r="D235" s="21" t="s">
        <v>168</v>
      </c>
      <c r="E235" s="27" t="s">
        <v>131</v>
      </c>
    </row>
    <row r="236" spans="1:5" x14ac:dyDescent="0.2">
      <c r="A236" s="17">
        <v>41849</v>
      </c>
      <c r="B236" s="18" t="s">
        <v>344</v>
      </c>
      <c r="C236" s="19">
        <v>-10</v>
      </c>
      <c r="D236" s="21" t="s">
        <v>386</v>
      </c>
      <c r="E236" s="27" t="s">
        <v>131</v>
      </c>
    </row>
    <row r="237" spans="1:5" x14ac:dyDescent="0.2">
      <c r="A237" s="17">
        <v>41849</v>
      </c>
      <c r="B237" s="18" t="s">
        <v>182</v>
      </c>
      <c r="C237" s="19">
        <v>-25.75</v>
      </c>
      <c r="D237" s="21" t="s">
        <v>33</v>
      </c>
      <c r="E237" s="27" t="s">
        <v>131</v>
      </c>
    </row>
    <row r="238" spans="1:5" x14ac:dyDescent="0.2">
      <c r="A238" s="17">
        <v>41848</v>
      </c>
      <c r="B238" s="18" t="s">
        <v>183</v>
      </c>
      <c r="C238" s="19">
        <v>-110</v>
      </c>
      <c r="D238" s="21" t="s">
        <v>367</v>
      </c>
      <c r="E238" s="27" t="s">
        <v>131</v>
      </c>
    </row>
    <row r="239" spans="1:5" x14ac:dyDescent="0.2">
      <c r="A239" s="17">
        <v>41848</v>
      </c>
      <c r="B239" s="18" t="s">
        <v>184</v>
      </c>
      <c r="C239" s="19">
        <v>-6.95</v>
      </c>
      <c r="D239" s="21" t="s">
        <v>33</v>
      </c>
      <c r="E239" s="27" t="s">
        <v>131</v>
      </c>
    </row>
    <row r="240" spans="1:5" x14ac:dyDescent="0.2">
      <c r="A240" s="17">
        <v>41846</v>
      </c>
      <c r="B240" s="18" t="s">
        <v>158</v>
      </c>
      <c r="C240" s="19">
        <v>-55.13</v>
      </c>
      <c r="D240" s="21" t="s">
        <v>110</v>
      </c>
      <c r="E240" s="27" t="s">
        <v>131</v>
      </c>
    </row>
    <row r="241" spans="1:5" x14ac:dyDescent="0.2">
      <c r="A241" s="17">
        <v>41846</v>
      </c>
      <c r="B241" s="18" t="s">
        <v>345</v>
      </c>
      <c r="C241" s="19">
        <v>-56</v>
      </c>
      <c r="D241" s="21" t="s">
        <v>367</v>
      </c>
      <c r="E241" s="27" t="s">
        <v>131</v>
      </c>
    </row>
    <row r="242" spans="1:5" x14ac:dyDescent="0.2">
      <c r="A242" s="17">
        <v>41846</v>
      </c>
      <c r="B242" s="18" t="s">
        <v>158</v>
      </c>
      <c r="C242" s="19">
        <v>-12.98</v>
      </c>
      <c r="D242" s="21" t="s">
        <v>367</v>
      </c>
      <c r="E242" s="27" t="s">
        <v>131</v>
      </c>
    </row>
    <row r="243" spans="1:5" x14ac:dyDescent="0.2">
      <c r="A243" s="17">
        <v>41845</v>
      </c>
      <c r="B243" s="18" t="s">
        <v>185</v>
      </c>
      <c r="C243" s="19">
        <v>-58.25</v>
      </c>
      <c r="D243" s="21" t="s">
        <v>110</v>
      </c>
      <c r="E243" s="27" t="s">
        <v>131</v>
      </c>
    </row>
    <row r="244" spans="1:5" x14ac:dyDescent="0.2">
      <c r="A244" s="17">
        <v>41845</v>
      </c>
      <c r="B244" s="18" t="s">
        <v>186</v>
      </c>
      <c r="C244" s="19">
        <v>197.7</v>
      </c>
      <c r="D244" s="21" t="s">
        <v>156</v>
      </c>
      <c r="E244" s="27" t="s">
        <v>131</v>
      </c>
    </row>
    <row r="245" spans="1:5" x14ac:dyDescent="0.2">
      <c r="A245" s="17">
        <v>41845</v>
      </c>
      <c r="B245" s="18" t="s">
        <v>340</v>
      </c>
      <c r="C245" s="19">
        <v>-8</v>
      </c>
      <c r="D245" s="21" t="s">
        <v>386</v>
      </c>
      <c r="E245" s="27" t="s">
        <v>131</v>
      </c>
    </row>
    <row r="246" spans="1:5" x14ac:dyDescent="0.2">
      <c r="A246" s="17">
        <v>41844</v>
      </c>
      <c r="B246" s="18" t="s">
        <v>187</v>
      </c>
      <c r="C246" s="19">
        <v>-90</v>
      </c>
      <c r="D246" s="21" t="s">
        <v>168</v>
      </c>
      <c r="E246" s="27" t="s">
        <v>131</v>
      </c>
    </row>
    <row r="247" spans="1:5" x14ac:dyDescent="0.2">
      <c r="A247" s="17">
        <v>41844</v>
      </c>
      <c r="B247" s="18" t="s">
        <v>340</v>
      </c>
      <c r="C247" s="19">
        <v>-7.5</v>
      </c>
      <c r="D247" s="21" t="s">
        <v>386</v>
      </c>
      <c r="E247" s="27" t="s">
        <v>131</v>
      </c>
    </row>
    <row r="248" spans="1:5" x14ac:dyDescent="0.2">
      <c r="A248" s="17">
        <v>41843</v>
      </c>
      <c r="B248" s="18" t="s">
        <v>340</v>
      </c>
      <c r="C248" s="19">
        <v>-28</v>
      </c>
      <c r="D248" s="21" t="s">
        <v>386</v>
      </c>
      <c r="E248" s="27" t="s">
        <v>131</v>
      </c>
    </row>
    <row r="249" spans="1:5" x14ac:dyDescent="0.2">
      <c r="A249" s="17">
        <v>41842</v>
      </c>
      <c r="B249" s="18" t="s">
        <v>370</v>
      </c>
      <c r="C249" s="19">
        <v>-95</v>
      </c>
      <c r="D249" s="21" t="s">
        <v>383</v>
      </c>
      <c r="E249" s="27" t="s">
        <v>131</v>
      </c>
    </row>
    <row r="250" spans="1:5" x14ac:dyDescent="0.2">
      <c r="A250" s="17">
        <v>41840</v>
      </c>
      <c r="B250" s="18" t="s">
        <v>188</v>
      </c>
      <c r="C250" s="19">
        <v>-10</v>
      </c>
      <c r="D250" s="21" t="s">
        <v>70</v>
      </c>
      <c r="E250" s="27" t="s">
        <v>131</v>
      </c>
    </row>
    <row r="251" spans="1:5" x14ac:dyDescent="0.2">
      <c r="A251" s="17">
        <v>41840</v>
      </c>
      <c r="B251" s="18" t="s">
        <v>346</v>
      </c>
      <c r="C251" s="19">
        <v>-25.57</v>
      </c>
      <c r="D251" s="21" t="s">
        <v>110</v>
      </c>
      <c r="E251" s="27" t="s">
        <v>131</v>
      </c>
    </row>
    <row r="252" spans="1:5" x14ac:dyDescent="0.2">
      <c r="A252" s="17">
        <v>41840</v>
      </c>
      <c r="B252" s="18" t="s">
        <v>346</v>
      </c>
      <c r="C252" s="19">
        <v>-50.15</v>
      </c>
      <c r="D252" s="21" t="s">
        <v>110</v>
      </c>
      <c r="E252" s="27" t="s">
        <v>131</v>
      </c>
    </row>
    <row r="253" spans="1:5" x14ac:dyDescent="0.2">
      <c r="A253" s="17">
        <v>41840</v>
      </c>
      <c r="B253" s="18" t="s">
        <v>189</v>
      </c>
      <c r="C253" s="19">
        <v>-40.44</v>
      </c>
      <c r="D253" s="21" t="s">
        <v>110</v>
      </c>
      <c r="E253" s="27" t="s">
        <v>131</v>
      </c>
    </row>
    <row r="254" spans="1:5" x14ac:dyDescent="0.2">
      <c r="A254" s="17">
        <v>41839</v>
      </c>
      <c r="B254" s="18" t="s">
        <v>155</v>
      </c>
      <c r="C254" s="19">
        <v>-1.99</v>
      </c>
      <c r="D254" s="21" t="s">
        <v>156</v>
      </c>
      <c r="E254" s="27" t="s">
        <v>131</v>
      </c>
    </row>
    <row r="255" spans="1:5" x14ac:dyDescent="0.2">
      <c r="A255" s="17">
        <v>41836</v>
      </c>
      <c r="B255" s="18" t="s">
        <v>159</v>
      </c>
      <c r="C255" s="19">
        <v>-10.36</v>
      </c>
      <c r="D255" s="21" t="s">
        <v>160</v>
      </c>
      <c r="E255" s="27" t="s">
        <v>131</v>
      </c>
    </row>
    <row r="256" spans="1:5" x14ac:dyDescent="0.2">
      <c r="A256" s="17">
        <v>41836</v>
      </c>
      <c r="B256" s="18" t="s">
        <v>187</v>
      </c>
      <c r="C256" s="19">
        <v>-50</v>
      </c>
      <c r="D256" s="21" t="s">
        <v>168</v>
      </c>
      <c r="E256" s="27" t="s">
        <v>131</v>
      </c>
    </row>
    <row r="257" spans="1:5" x14ac:dyDescent="0.2">
      <c r="A257" s="17">
        <v>41834</v>
      </c>
      <c r="B257" s="18" t="s">
        <v>186</v>
      </c>
      <c r="C257" s="19">
        <v>-215.76</v>
      </c>
      <c r="D257" s="21" t="s">
        <v>156</v>
      </c>
      <c r="E257" s="27" t="s">
        <v>131</v>
      </c>
    </row>
    <row r="258" spans="1:5" x14ac:dyDescent="0.2">
      <c r="A258" s="17">
        <v>41833</v>
      </c>
      <c r="B258" s="18" t="s">
        <v>140</v>
      </c>
      <c r="C258" s="19">
        <v>-2.99</v>
      </c>
      <c r="D258" s="21" t="s">
        <v>367</v>
      </c>
      <c r="E258" s="27" t="s">
        <v>131</v>
      </c>
    </row>
    <row r="259" spans="1:5" x14ac:dyDescent="0.2">
      <c r="A259" s="17">
        <v>41833</v>
      </c>
      <c r="B259" s="18" t="s">
        <v>157</v>
      </c>
      <c r="C259" s="19">
        <v>-104.2</v>
      </c>
      <c r="D259" s="21" t="s">
        <v>367</v>
      </c>
      <c r="E259" s="27" t="s">
        <v>131</v>
      </c>
    </row>
    <row r="260" spans="1:5" x14ac:dyDescent="0.2">
      <c r="A260" s="17">
        <v>41831</v>
      </c>
      <c r="B260" s="18" t="s">
        <v>190</v>
      </c>
      <c r="C260" s="19">
        <v>-8.4</v>
      </c>
      <c r="D260" s="21" t="s">
        <v>110</v>
      </c>
      <c r="E260" s="27" t="s">
        <v>131</v>
      </c>
    </row>
    <row r="261" spans="1:5" x14ac:dyDescent="0.2">
      <c r="A261" s="17">
        <v>41831</v>
      </c>
      <c r="B261" s="18" t="s">
        <v>191</v>
      </c>
      <c r="C261" s="19">
        <v>-20</v>
      </c>
      <c r="D261" s="21" t="s">
        <v>42</v>
      </c>
      <c r="E261" s="27" t="s">
        <v>131</v>
      </c>
    </row>
    <row r="262" spans="1:5" x14ac:dyDescent="0.2">
      <c r="A262" s="17">
        <v>41831</v>
      </c>
      <c r="B262" s="18" t="s">
        <v>192</v>
      </c>
      <c r="C262" s="19">
        <v>-2.54</v>
      </c>
      <c r="D262" s="21" t="s">
        <v>367</v>
      </c>
      <c r="E262" s="27" t="s">
        <v>131</v>
      </c>
    </row>
    <row r="263" spans="1:5" x14ac:dyDescent="0.2">
      <c r="A263" s="17">
        <v>41830</v>
      </c>
      <c r="B263" s="18" t="s">
        <v>94</v>
      </c>
      <c r="C263" s="19">
        <v>-14</v>
      </c>
      <c r="D263" s="21" t="s">
        <v>384</v>
      </c>
      <c r="E263" s="27" t="s">
        <v>131</v>
      </c>
    </row>
    <row r="264" spans="1:5" x14ac:dyDescent="0.2">
      <c r="A264" s="17">
        <v>41829</v>
      </c>
      <c r="B264" s="18" t="s">
        <v>368</v>
      </c>
      <c r="C264" s="19">
        <v>-333</v>
      </c>
      <c r="D264" s="21" t="s">
        <v>139</v>
      </c>
      <c r="E264" s="27" t="s">
        <v>131</v>
      </c>
    </row>
    <row r="265" spans="1:5" x14ac:dyDescent="0.2">
      <c r="A265" s="17">
        <v>41829</v>
      </c>
      <c r="B265" s="18" t="s">
        <v>368</v>
      </c>
      <c r="C265" s="19">
        <v>-80</v>
      </c>
      <c r="D265" s="21" t="s">
        <v>139</v>
      </c>
      <c r="E265" s="27" t="s">
        <v>131</v>
      </c>
    </row>
    <row r="266" spans="1:5" x14ac:dyDescent="0.2">
      <c r="A266" s="17">
        <v>41829</v>
      </c>
      <c r="B266" s="18" t="s">
        <v>381</v>
      </c>
      <c r="C266" s="19">
        <v>-43.96</v>
      </c>
      <c r="D266" s="21" t="s">
        <v>380</v>
      </c>
      <c r="E266" s="27" t="s">
        <v>131</v>
      </c>
    </row>
    <row r="267" spans="1:5" x14ac:dyDescent="0.2">
      <c r="A267" s="17">
        <v>41828</v>
      </c>
      <c r="B267" s="18" t="s">
        <v>193</v>
      </c>
      <c r="C267" s="19">
        <v>-8.65</v>
      </c>
      <c r="D267" s="21" t="s">
        <v>110</v>
      </c>
      <c r="E267" s="27" t="s">
        <v>131</v>
      </c>
    </row>
    <row r="268" spans="1:5" x14ac:dyDescent="0.2">
      <c r="A268" s="17">
        <v>41827</v>
      </c>
      <c r="B268" s="18" t="s">
        <v>368</v>
      </c>
      <c r="C268" s="19">
        <v>-100</v>
      </c>
      <c r="D268" s="21" t="s">
        <v>194</v>
      </c>
      <c r="E268" s="27" t="s">
        <v>131</v>
      </c>
    </row>
    <row r="269" spans="1:5" x14ac:dyDescent="0.2">
      <c r="A269" s="17">
        <v>41827</v>
      </c>
      <c r="B269" s="18" t="s">
        <v>195</v>
      </c>
      <c r="C269" s="19">
        <v>-5.8</v>
      </c>
      <c r="D269" s="21" t="s">
        <v>0</v>
      </c>
      <c r="E269" s="27" t="s">
        <v>131</v>
      </c>
    </row>
    <row r="270" spans="1:5" x14ac:dyDescent="0.2">
      <c r="A270" s="17">
        <v>41827</v>
      </c>
      <c r="B270" s="18" t="s">
        <v>196</v>
      </c>
      <c r="C270" s="19">
        <v>-1.61</v>
      </c>
      <c r="D270" s="21" t="s">
        <v>0</v>
      </c>
      <c r="E270" s="27" t="s">
        <v>131</v>
      </c>
    </row>
    <row r="271" spans="1:5" x14ac:dyDescent="0.2">
      <c r="A271" s="17">
        <v>41826</v>
      </c>
      <c r="B271" s="18" t="s">
        <v>197</v>
      </c>
      <c r="C271" s="19">
        <v>-31.05</v>
      </c>
      <c r="D271" s="21" t="s">
        <v>110</v>
      </c>
      <c r="E271" s="27" t="s">
        <v>131</v>
      </c>
    </row>
    <row r="272" spans="1:5" x14ac:dyDescent="0.2">
      <c r="A272" s="17">
        <v>41826</v>
      </c>
      <c r="B272" s="18" t="s">
        <v>166</v>
      </c>
      <c r="C272" s="19">
        <v>-107.59</v>
      </c>
      <c r="D272" s="21" t="s">
        <v>39</v>
      </c>
      <c r="E272" s="27" t="s">
        <v>131</v>
      </c>
    </row>
    <row r="273" spans="1:5" x14ac:dyDescent="0.2">
      <c r="A273" s="17">
        <v>41825</v>
      </c>
      <c r="B273" s="18" t="s">
        <v>136</v>
      </c>
      <c r="C273" s="19">
        <v>-27.82</v>
      </c>
      <c r="D273" s="21" t="s">
        <v>42</v>
      </c>
      <c r="E273" s="27" t="s">
        <v>131</v>
      </c>
    </row>
    <row r="274" spans="1:5" x14ac:dyDescent="0.2">
      <c r="A274" s="17">
        <v>41823</v>
      </c>
      <c r="B274" s="18" t="s">
        <v>167</v>
      </c>
      <c r="C274" s="19">
        <v>-56</v>
      </c>
      <c r="D274" s="21" t="s">
        <v>70</v>
      </c>
      <c r="E274" s="27" t="s">
        <v>131</v>
      </c>
    </row>
    <row r="275" spans="1:5" x14ac:dyDescent="0.2">
      <c r="A275" s="17">
        <v>41823</v>
      </c>
      <c r="B275" s="18" t="s">
        <v>130</v>
      </c>
      <c r="C275" s="19">
        <v>150</v>
      </c>
      <c r="D275" s="21" t="s">
        <v>367</v>
      </c>
      <c r="E275" s="27" t="s">
        <v>131</v>
      </c>
    </row>
    <row r="276" spans="1:5" x14ac:dyDescent="0.2">
      <c r="A276" s="17">
        <v>41822</v>
      </c>
      <c r="B276" s="18" t="s">
        <v>254</v>
      </c>
      <c r="C276" s="19">
        <v>-5</v>
      </c>
      <c r="D276" s="21" t="s">
        <v>156</v>
      </c>
      <c r="E276" s="27" t="s">
        <v>131</v>
      </c>
    </row>
    <row r="277" spans="1:5" x14ac:dyDescent="0.2">
      <c r="A277" s="17">
        <v>41822</v>
      </c>
      <c r="B277" s="18" t="s">
        <v>133</v>
      </c>
      <c r="C277" s="19">
        <v>-58.42</v>
      </c>
      <c r="D277" s="21" t="s">
        <v>44</v>
      </c>
      <c r="E277" s="27" t="s">
        <v>131</v>
      </c>
    </row>
    <row r="278" spans="1:5" x14ac:dyDescent="0.2">
      <c r="A278" s="17">
        <v>41822</v>
      </c>
      <c r="B278" s="18" t="s">
        <v>140</v>
      </c>
      <c r="C278" s="19">
        <v>-1.99</v>
      </c>
      <c r="D278" s="21" t="s">
        <v>367</v>
      </c>
      <c r="E278" s="27" t="s">
        <v>131</v>
      </c>
    </row>
    <row r="279" spans="1:5" x14ac:dyDescent="0.2">
      <c r="A279" s="17">
        <v>41821</v>
      </c>
      <c r="B279" s="25" t="s">
        <v>368</v>
      </c>
      <c r="C279" s="19">
        <v>-100</v>
      </c>
      <c r="D279" s="21" t="s">
        <v>194</v>
      </c>
      <c r="E279" s="27" t="s">
        <v>131</v>
      </c>
    </row>
    <row r="280" spans="1:5" x14ac:dyDescent="0.2">
      <c r="A280" s="17">
        <v>41820</v>
      </c>
      <c r="B280" s="18" t="s">
        <v>368</v>
      </c>
      <c r="C280" s="19">
        <v>-100</v>
      </c>
      <c r="D280" s="21" t="s">
        <v>194</v>
      </c>
      <c r="E280" s="27" t="s">
        <v>131</v>
      </c>
    </row>
    <row r="281" spans="1:5" x14ac:dyDescent="0.2">
      <c r="A281" s="17">
        <v>41820</v>
      </c>
      <c r="B281" s="18" t="s">
        <v>368</v>
      </c>
      <c r="C281" s="19">
        <v>-100</v>
      </c>
      <c r="D281" s="21" t="s">
        <v>194</v>
      </c>
      <c r="E281" s="27" t="s">
        <v>131</v>
      </c>
    </row>
    <row r="282" spans="1:5" x14ac:dyDescent="0.2">
      <c r="A282" s="17">
        <v>41820</v>
      </c>
      <c r="B282" s="18" t="s">
        <v>341</v>
      </c>
      <c r="C282" s="19">
        <v>-217.75</v>
      </c>
      <c r="D282" s="21" t="s">
        <v>93</v>
      </c>
      <c r="E282" s="27" t="s">
        <v>131</v>
      </c>
    </row>
    <row r="283" spans="1:5" x14ac:dyDescent="0.2">
      <c r="A283" s="17">
        <v>41817</v>
      </c>
      <c r="B283" s="18" t="s">
        <v>199</v>
      </c>
      <c r="C283" s="19">
        <v>-119</v>
      </c>
      <c r="D283" s="26" t="s">
        <v>382</v>
      </c>
      <c r="E283" s="27" t="s">
        <v>131</v>
      </c>
    </row>
    <row r="284" spans="1:5" x14ac:dyDescent="0.2">
      <c r="A284" s="17">
        <v>41817</v>
      </c>
      <c r="B284" s="18" t="s">
        <v>361</v>
      </c>
      <c r="C284" s="19">
        <v>-53.29</v>
      </c>
      <c r="D284" s="21" t="s">
        <v>382</v>
      </c>
      <c r="E284" s="27" t="s">
        <v>131</v>
      </c>
    </row>
    <row r="285" spans="1:5" x14ac:dyDescent="0.2">
      <c r="A285" s="17">
        <v>41817</v>
      </c>
      <c r="B285" s="18" t="s">
        <v>136</v>
      </c>
      <c r="C285" s="19">
        <v>-22.14</v>
      </c>
      <c r="D285" s="21" t="s">
        <v>42</v>
      </c>
      <c r="E285" s="27" t="s">
        <v>131</v>
      </c>
    </row>
    <row r="286" spans="1:5" x14ac:dyDescent="0.2">
      <c r="A286" s="17">
        <v>41817</v>
      </c>
      <c r="B286" s="18" t="s">
        <v>200</v>
      </c>
      <c r="C286" s="19">
        <v>-110.54</v>
      </c>
      <c r="D286" s="21" t="s">
        <v>382</v>
      </c>
      <c r="E286" s="27" t="s">
        <v>131</v>
      </c>
    </row>
    <row r="287" spans="1:5" x14ac:dyDescent="0.2">
      <c r="A287" s="17">
        <v>41816</v>
      </c>
      <c r="B287" s="18" t="s">
        <v>368</v>
      </c>
      <c r="C287" s="19">
        <v>-100</v>
      </c>
      <c r="D287" s="21" t="s">
        <v>194</v>
      </c>
      <c r="E287" s="27" t="s">
        <v>131</v>
      </c>
    </row>
    <row r="288" spans="1:5" x14ac:dyDescent="0.2">
      <c r="A288" s="17">
        <v>41816</v>
      </c>
      <c r="B288" s="18" t="s">
        <v>201</v>
      </c>
      <c r="C288" s="19">
        <v>-26.84</v>
      </c>
      <c r="D288" s="21" t="s">
        <v>110</v>
      </c>
      <c r="E288" s="27" t="s">
        <v>131</v>
      </c>
    </row>
    <row r="289" spans="1:5" x14ac:dyDescent="0.2">
      <c r="A289" s="17">
        <v>41813</v>
      </c>
      <c r="B289" s="18" t="s">
        <v>370</v>
      </c>
      <c r="C289" s="19">
        <v>-95</v>
      </c>
      <c r="D289" s="21" t="s">
        <v>383</v>
      </c>
      <c r="E289" s="27" t="s">
        <v>131</v>
      </c>
    </row>
    <row r="290" spans="1:5" x14ac:dyDescent="0.2">
      <c r="A290" s="17">
        <v>41813</v>
      </c>
      <c r="B290" s="18" t="s">
        <v>130</v>
      </c>
      <c r="C290" s="19">
        <v>100</v>
      </c>
      <c r="D290" s="21" t="s">
        <v>367</v>
      </c>
      <c r="E290" s="27" t="s">
        <v>131</v>
      </c>
    </row>
    <row r="291" spans="1:5" x14ac:dyDescent="0.2">
      <c r="A291" s="17">
        <v>41812</v>
      </c>
      <c r="B291" s="18" t="s">
        <v>368</v>
      </c>
      <c r="C291" s="19">
        <v>-100</v>
      </c>
      <c r="D291" s="21" t="s">
        <v>194</v>
      </c>
      <c r="E291" s="27" t="s">
        <v>131</v>
      </c>
    </row>
    <row r="292" spans="1:5" x14ac:dyDescent="0.2">
      <c r="A292" s="17">
        <v>41811</v>
      </c>
      <c r="B292" s="18" t="s">
        <v>368</v>
      </c>
      <c r="C292" s="19">
        <v>-100</v>
      </c>
      <c r="D292" s="21" t="s">
        <v>194</v>
      </c>
      <c r="E292" s="27" t="s">
        <v>131</v>
      </c>
    </row>
    <row r="293" spans="1:5" x14ac:dyDescent="0.2">
      <c r="A293" s="17">
        <v>41809</v>
      </c>
      <c r="B293" s="18" t="s">
        <v>155</v>
      </c>
      <c r="C293" s="19">
        <v>-1.99</v>
      </c>
      <c r="D293" s="21" t="s">
        <v>156</v>
      </c>
      <c r="E293" s="27" t="s">
        <v>131</v>
      </c>
    </row>
    <row r="294" spans="1:5" x14ac:dyDescent="0.2">
      <c r="A294" s="17">
        <v>41807</v>
      </c>
      <c r="B294" s="18" t="s">
        <v>362</v>
      </c>
      <c r="C294" s="19">
        <v>-2.97</v>
      </c>
      <c r="D294" s="21" t="s">
        <v>151</v>
      </c>
      <c r="E294" s="27" t="s">
        <v>131</v>
      </c>
    </row>
    <row r="295" spans="1:5" x14ac:dyDescent="0.2">
      <c r="A295" s="17">
        <v>41807</v>
      </c>
      <c r="B295" s="18" t="s">
        <v>136</v>
      </c>
      <c r="C295" s="19">
        <v>-16.190000000000001</v>
      </c>
      <c r="D295" s="21" t="s">
        <v>42</v>
      </c>
      <c r="E295" s="27" t="s">
        <v>131</v>
      </c>
    </row>
    <row r="296" spans="1:5" x14ac:dyDescent="0.2">
      <c r="A296" s="17">
        <v>41806</v>
      </c>
      <c r="B296" s="18" t="s">
        <v>137</v>
      </c>
      <c r="C296" s="19">
        <v>-25.38</v>
      </c>
      <c r="D296" s="21" t="s">
        <v>33</v>
      </c>
      <c r="E296" s="27" t="s">
        <v>131</v>
      </c>
    </row>
    <row r="297" spans="1:5" x14ac:dyDescent="0.2">
      <c r="A297" s="17">
        <v>41806</v>
      </c>
      <c r="B297" s="18" t="s">
        <v>140</v>
      </c>
      <c r="C297" s="19">
        <v>-6.99</v>
      </c>
      <c r="D297" s="21" t="s">
        <v>367</v>
      </c>
      <c r="E297" s="27" t="s">
        <v>131</v>
      </c>
    </row>
    <row r="298" spans="1:5" x14ac:dyDescent="0.2">
      <c r="A298" s="17">
        <v>41805</v>
      </c>
      <c r="B298" s="18" t="s">
        <v>202</v>
      </c>
      <c r="C298" s="19">
        <v>-23.75</v>
      </c>
      <c r="D298" s="21" t="s">
        <v>110</v>
      </c>
      <c r="E298" s="27" t="s">
        <v>131</v>
      </c>
    </row>
    <row r="299" spans="1:5" x14ac:dyDescent="0.2">
      <c r="A299" s="17">
        <v>41804</v>
      </c>
      <c r="B299" s="18" t="s">
        <v>136</v>
      </c>
      <c r="C299" s="19">
        <v>-16.420000000000002</v>
      </c>
      <c r="D299" s="21" t="s">
        <v>42</v>
      </c>
      <c r="E299" s="27" t="s">
        <v>131</v>
      </c>
    </row>
    <row r="300" spans="1:5" x14ac:dyDescent="0.2">
      <c r="A300" s="17">
        <v>41802</v>
      </c>
      <c r="B300" s="18" t="s">
        <v>203</v>
      </c>
      <c r="C300" s="19">
        <v>-32.15</v>
      </c>
      <c r="D300" s="21" t="s">
        <v>110</v>
      </c>
      <c r="E300" s="27" t="s">
        <v>131</v>
      </c>
    </row>
    <row r="301" spans="1:5" x14ac:dyDescent="0.2">
      <c r="A301" s="17">
        <v>41802</v>
      </c>
      <c r="B301" s="18" t="s">
        <v>368</v>
      </c>
      <c r="C301" s="19">
        <v>-100</v>
      </c>
      <c r="D301" s="21" t="s">
        <v>194</v>
      </c>
      <c r="E301" s="27" t="s">
        <v>131</v>
      </c>
    </row>
    <row r="302" spans="1:5" x14ac:dyDescent="0.2">
      <c r="A302" s="17">
        <v>41800</v>
      </c>
      <c r="B302" s="18" t="s">
        <v>204</v>
      </c>
      <c r="C302" s="19">
        <v>-11.55</v>
      </c>
      <c r="D302" s="21" t="s">
        <v>42</v>
      </c>
      <c r="E302" s="27" t="s">
        <v>131</v>
      </c>
    </row>
    <row r="303" spans="1:5" x14ac:dyDescent="0.2">
      <c r="A303" s="17">
        <v>41799</v>
      </c>
      <c r="B303" s="18" t="s">
        <v>358</v>
      </c>
      <c r="C303" s="19">
        <v>-8.3000000000000007</v>
      </c>
      <c r="D303" s="21" t="s">
        <v>42</v>
      </c>
      <c r="E303" s="27" t="s">
        <v>131</v>
      </c>
    </row>
    <row r="304" spans="1:5" x14ac:dyDescent="0.2">
      <c r="A304" s="17">
        <v>41799</v>
      </c>
      <c r="B304" s="18" t="s">
        <v>205</v>
      </c>
      <c r="C304" s="19">
        <v>-27.96</v>
      </c>
      <c r="D304" s="21" t="s">
        <v>110</v>
      </c>
      <c r="E304" s="27" t="s">
        <v>131</v>
      </c>
    </row>
    <row r="305" spans="1:5" x14ac:dyDescent="0.2">
      <c r="A305" s="17">
        <v>41799</v>
      </c>
      <c r="B305" s="18" t="s">
        <v>381</v>
      </c>
      <c r="C305" s="19">
        <v>-45.4</v>
      </c>
      <c r="D305" s="21" t="s">
        <v>380</v>
      </c>
      <c r="E305" s="27" t="s">
        <v>131</v>
      </c>
    </row>
    <row r="306" spans="1:5" x14ac:dyDescent="0.2">
      <c r="A306" s="17">
        <v>41797</v>
      </c>
      <c r="B306" s="18" t="s">
        <v>206</v>
      </c>
      <c r="C306" s="19">
        <v>-33.25</v>
      </c>
      <c r="D306" s="21" t="s">
        <v>110</v>
      </c>
      <c r="E306" s="27" t="s">
        <v>131</v>
      </c>
    </row>
    <row r="307" spans="1:5" x14ac:dyDescent="0.2">
      <c r="A307" s="17">
        <v>41796</v>
      </c>
      <c r="B307" s="18" t="s">
        <v>166</v>
      </c>
      <c r="C307" s="19">
        <v>-107.59</v>
      </c>
      <c r="D307" s="21" t="s">
        <v>39</v>
      </c>
      <c r="E307" s="27" t="s">
        <v>131</v>
      </c>
    </row>
    <row r="308" spans="1:5" x14ac:dyDescent="0.2">
      <c r="A308" s="17">
        <v>41795</v>
      </c>
      <c r="B308" s="18" t="s">
        <v>207</v>
      </c>
      <c r="C308" s="19">
        <v>-76</v>
      </c>
      <c r="D308" s="21" t="s">
        <v>110</v>
      </c>
      <c r="E308" s="27" t="s">
        <v>131</v>
      </c>
    </row>
    <row r="309" spans="1:5" x14ac:dyDescent="0.2">
      <c r="A309" s="17">
        <v>41795</v>
      </c>
      <c r="B309" s="18" t="s">
        <v>347</v>
      </c>
      <c r="C309" s="19">
        <v>-15.79</v>
      </c>
      <c r="D309" s="21" t="s">
        <v>110</v>
      </c>
      <c r="E309" s="27" t="s">
        <v>131</v>
      </c>
    </row>
    <row r="310" spans="1:5" x14ac:dyDescent="0.2">
      <c r="A310" s="17">
        <v>41793</v>
      </c>
      <c r="B310" s="18" t="s">
        <v>344</v>
      </c>
      <c r="C310" s="19">
        <v>-10</v>
      </c>
      <c r="D310" s="21" t="s">
        <v>386</v>
      </c>
      <c r="E310" s="27" t="s">
        <v>131</v>
      </c>
    </row>
    <row r="311" spans="1:5" x14ac:dyDescent="0.2">
      <c r="A311" s="17">
        <v>41793</v>
      </c>
      <c r="B311" s="18" t="s">
        <v>167</v>
      </c>
      <c r="C311" s="19">
        <v>-56</v>
      </c>
      <c r="D311" s="21" t="s">
        <v>70</v>
      </c>
      <c r="E311" s="27" t="s">
        <v>131</v>
      </c>
    </row>
    <row r="312" spans="1:5" x14ac:dyDescent="0.2">
      <c r="A312" s="17">
        <v>41793</v>
      </c>
      <c r="B312" s="18" t="s">
        <v>340</v>
      </c>
      <c r="C312" s="19">
        <v>-19.5</v>
      </c>
      <c r="D312" s="21" t="s">
        <v>386</v>
      </c>
      <c r="E312" s="27" t="s">
        <v>131</v>
      </c>
    </row>
    <row r="313" spans="1:5" x14ac:dyDescent="0.2">
      <c r="A313" s="17">
        <v>41793</v>
      </c>
      <c r="B313" s="18" t="s">
        <v>208</v>
      </c>
      <c r="C313" s="19">
        <v>-10.45</v>
      </c>
      <c r="D313" s="21" t="s">
        <v>42</v>
      </c>
      <c r="E313" s="27" t="s">
        <v>131</v>
      </c>
    </row>
    <row r="314" spans="1:5" x14ac:dyDescent="0.2">
      <c r="A314" s="17">
        <v>41793</v>
      </c>
      <c r="B314" s="18" t="s">
        <v>130</v>
      </c>
      <c r="C314" s="19">
        <v>400</v>
      </c>
      <c r="D314" s="21" t="s">
        <v>367</v>
      </c>
      <c r="E314" s="27" t="s">
        <v>131</v>
      </c>
    </row>
    <row r="315" spans="1:5" x14ac:dyDescent="0.2">
      <c r="A315" s="17">
        <v>41793</v>
      </c>
      <c r="B315" s="18" t="s">
        <v>254</v>
      </c>
      <c r="C315" s="19">
        <v>-5</v>
      </c>
      <c r="D315" s="21" t="s">
        <v>156</v>
      </c>
      <c r="E315" s="27" t="s">
        <v>131</v>
      </c>
    </row>
    <row r="316" spans="1:5" x14ac:dyDescent="0.2">
      <c r="A316" s="17">
        <v>41792</v>
      </c>
      <c r="B316" s="18" t="s">
        <v>133</v>
      </c>
      <c r="C316" s="19">
        <v>-21.8</v>
      </c>
      <c r="D316" s="21" t="s">
        <v>44</v>
      </c>
      <c r="E316" s="27" t="s">
        <v>131</v>
      </c>
    </row>
    <row r="317" spans="1:5" x14ac:dyDescent="0.2">
      <c r="A317" s="17">
        <v>41791</v>
      </c>
      <c r="B317" s="18" t="s">
        <v>209</v>
      </c>
      <c r="C317" s="19">
        <v>-59.99</v>
      </c>
      <c r="D317" s="21" t="s">
        <v>382</v>
      </c>
      <c r="E317" s="27" t="s">
        <v>131</v>
      </c>
    </row>
    <row r="318" spans="1:5" x14ac:dyDescent="0.2">
      <c r="A318" s="17">
        <v>41790</v>
      </c>
      <c r="B318" s="18" t="s">
        <v>210</v>
      </c>
      <c r="C318" s="19">
        <v>-268</v>
      </c>
      <c r="D318" s="21" t="s">
        <v>367</v>
      </c>
      <c r="E318" s="27" t="s">
        <v>131</v>
      </c>
    </row>
    <row r="319" spans="1:5" x14ac:dyDescent="0.2">
      <c r="A319" s="17">
        <v>41790</v>
      </c>
      <c r="B319" s="18" t="s">
        <v>211</v>
      </c>
      <c r="C319" s="19">
        <v>-8.5</v>
      </c>
      <c r="D319" s="21" t="s">
        <v>110</v>
      </c>
      <c r="E319" s="27" t="s">
        <v>131</v>
      </c>
    </row>
    <row r="320" spans="1:5" x14ac:dyDescent="0.2">
      <c r="A320" s="17">
        <v>41790</v>
      </c>
      <c r="B320" s="18" t="s">
        <v>212</v>
      </c>
      <c r="C320" s="19">
        <v>-12.25</v>
      </c>
      <c r="D320" s="21" t="s">
        <v>110</v>
      </c>
      <c r="E320" s="27" t="s">
        <v>131</v>
      </c>
    </row>
    <row r="321" spans="1:5" x14ac:dyDescent="0.2">
      <c r="A321" s="17">
        <v>41790</v>
      </c>
      <c r="B321" s="18" t="s">
        <v>362</v>
      </c>
      <c r="C321" s="19">
        <v>-1.98</v>
      </c>
      <c r="D321" s="21" t="s">
        <v>151</v>
      </c>
      <c r="E321" s="27" t="s">
        <v>131</v>
      </c>
    </row>
    <row r="322" spans="1:5" x14ac:dyDescent="0.2">
      <c r="A322" s="17">
        <v>41789</v>
      </c>
      <c r="B322" s="18" t="s">
        <v>213</v>
      </c>
      <c r="C322" s="19">
        <v>-11.54</v>
      </c>
      <c r="D322" s="21" t="s">
        <v>147</v>
      </c>
      <c r="E322" s="27" t="s">
        <v>131</v>
      </c>
    </row>
    <row r="323" spans="1:5" x14ac:dyDescent="0.2">
      <c r="A323" s="17">
        <v>41789</v>
      </c>
      <c r="B323" s="18" t="s">
        <v>214</v>
      </c>
      <c r="C323" s="19">
        <v>-12</v>
      </c>
      <c r="D323" s="21" t="s">
        <v>147</v>
      </c>
      <c r="E323" s="27" t="s">
        <v>131</v>
      </c>
    </row>
    <row r="324" spans="1:5" x14ac:dyDescent="0.2">
      <c r="A324" s="17">
        <v>41787</v>
      </c>
      <c r="B324" s="25" t="s">
        <v>372</v>
      </c>
      <c r="C324" s="19">
        <v>-2612.91</v>
      </c>
      <c r="D324" s="21" t="s">
        <v>215</v>
      </c>
      <c r="E324" s="27" t="s">
        <v>131</v>
      </c>
    </row>
    <row r="325" spans="1:5" x14ac:dyDescent="0.2">
      <c r="A325" s="17">
        <v>41787</v>
      </c>
      <c r="B325" s="18" t="s">
        <v>216</v>
      </c>
      <c r="C325" s="19">
        <v>-1.94</v>
      </c>
      <c r="D325" s="26" t="s">
        <v>217</v>
      </c>
      <c r="E325" s="27" t="s">
        <v>131</v>
      </c>
    </row>
    <row r="326" spans="1:5" x14ac:dyDescent="0.2">
      <c r="A326" s="17">
        <v>41787</v>
      </c>
      <c r="B326" s="18" t="s">
        <v>216</v>
      </c>
      <c r="C326" s="19">
        <v>-76</v>
      </c>
      <c r="D326" s="26" t="s">
        <v>217</v>
      </c>
      <c r="E326" s="27" t="s">
        <v>131</v>
      </c>
    </row>
    <row r="327" spans="1:5" x14ac:dyDescent="0.2">
      <c r="A327" s="17">
        <v>41786</v>
      </c>
      <c r="B327" s="18" t="s">
        <v>150</v>
      </c>
      <c r="C327" s="19">
        <v>-22.49</v>
      </c>
      <c r="D327" s="21" t="s">
        <v>110</v>
      </c>
      <c r="E327" s="27" t="s">
        <v>131</v>
      </c>
    </row>
    <row r="328" spans="1:5" x14ac:dyDescent="0.2">
      <c r="A328" s="17">
        <v>41786</v>
      </c>
      <c r="B328" s="18" t="s">
        <v>198</v>
      </c>
      <c r="C328" s="19">
        <v>24.79</v>
      </c>
      <c r="D328" s="21" t="s">
        <v>367</v>
      </c>
      <c r="E328" s="27" t="s">
        <v>131</v>
      </c>
    </row>
    <row r="329" spans="1:5" x14ac:dyDescent="0.2">
      <c r="A329" s="17">
        <v>41783</v>
      </c>
      <c r="B329" s="18" t="s">
        <v>218</v>
      </c>
      <c r="C329" s="19">
        <v>-83.98</v>
      </c>
      <c r="D329" s="21" t="s">
        <v>367</v>
      </c>
      <c r="E329" s="27" t="s">
        <v>131</v>
      </c>
    </row>
    <row r="330" spans="1:5" x14ac:dyDescent="0.2">
      <c r="A330" s="17">
        <v>41781</v>
      </c>
      <c r="B330" s="18" t="s">
        <v>219</v>
      </c>
      <c r="C330" s="19">
        <v>-9.73</v>
      </c>
      <c r="D330" s="21" t="s">
        <v>110</v>
      </c>
      <c r="E330" s="27" t="s">
        <v>131</v>
      </c>
    </row>
    <row r="331" spans="1:5" x14ac:dyDescent="0.2">
      <c r="A331" s="17">
        <v>41781</v>
      </c>
      <c r="B331" s="18" t="s">
        <v>370</v>
      </c>
      <c r="C331" s="19">
        <v>-95</v>
      </c>
      <c r="D331" s="21" t="s">
        <v>383</v>
      </c>
      <c r="E331" s="27" t="s">
        <v>131</v>
      </c>
    </row>
    <row r="332" spans="1:5" x14ac:dyDescent="0.2">
      <c r="A332" s="17">
        <v>41781</v>
      </c>
      <c r="B332" s="18" t="s">
        <v>196</v>
      </c>
      <c r="C332" s="19">
        <v>-4.49</v>
      </c>
      <c r="D332" s="21" t="s">
        <v>0</v>
      </c>
      <c r="E332" s="27" t="s">
        <v>131</v>
      </c>
    </row>
    <row r="333" spans="1:5" x14ac:dyDescent="0.2">
      <c r="A333" s="17">
        <v>41781</v>
      </c>
      <c r="B333" s="18" t="s">
        <v>130</v>
      </c>
      <c r="C333" s="19">
        <v>3000</v>
      </c>
      <c r="D333" s="21" t="s">
        <v>367</v>
      </c>
      <c r="E333" s="27" t="s">
        <v>131</v>
      </c>
    </row>
    <row r="334" spans="1:5" x14ac:dyDescent="0.2">
      <c r="A334" s="17">
        <v>41779</v>
      </c>
      <c r="B334" s="18" t="s">
        <v>165</v>
      </c>
      <c r="C334" s="19">
        <v>-439.2</v>
      </c>
      <c r="D334" s="26" t="s">
        <v>369</v>
      </c>
      <c r="E334" s="27" t="s">
        <v>131</v>
      </c>
    </row>
    <row r="335" spans="1:5" x14ac:dyDescent="0.2">
      <c r="A335" s="17">
        <v>41778</v>
      </c>
      <c r="B335" s="18" t="s">
        <v>362</v>
      </c>
      <c r="C335" s="19">
        <v>-4.99</v>
      </c>
      <c r="D335" s="21" t="s">
        <v>151</v>
      </c>
      <c r="E335" s="27" t="s">
        <v>131</v>
      </c>
    </row>
    <row r="336" spans="1:5" x14ac:dyDescent="0.2">
      <c r="A336" s="17">
        <v>41777</v>
      </c>
      <c r="B336" s="18" t="s">
        <v>348</v>
      </c>
      <c r="C336" s="19">
        <v>-9.9</v>
      </c>
      <c r="D336" s="21" t="s">
        <v>42</v>
      </c>
      <c r="E336" s="27" t="s">
        <v>131</v>
      </c>
    </row>
    <row r="337" spans="1:5" x14ac:dyDescent="0.2">
      <c r="A337" s="17">
        <v>41777</v>
      </c>
      <c r="B337" s="18" t="s">
        <v>220</v>
      </c>
      <c r="C337" s="19">
        <v>-29.1</v>
      </c>
      <c r="D337" s="21" t="s">
        <v>367</v>
      </c>
      <c r="E337" s="27" t="s">
        <v>131</v>
      </c>
    </row>
    <row r="338" spans="1:5" x14ac:dyDescent="0.2">
      <c r="A338" s="17">
        <v>41777</v>
      </c>
      <c r="B338" s="18" t="s">
        <v>220</v>
      </c>
      <c r="C338" s="19">
        <v>-24.75</v>
      </c>
      <c r="D338" s="21" t="s">
        <v>367</v>
      </c>
      <c r="E338" s="27" t="s">
        <v>131</v>
      </c>
    </row>
    <row r="339" spans="1:5" x14ac:dyDescent="0.2">
      <c r="A339" s="17">
        <v>41776</v>
      </c>
      <c r="B339" s="18" t="s">
        <v>221</v>
      </c>
      <c r="C339" s="19">
        <v>-10.24</v>
      </c>
      <c r="D339" s="21" t="s">
        <v>367</v>
      </c>
      <c r="E339" s="27" t="s">
        <v>131</v>
      </c>
    </row>
    <row r="340" spans="1:5" x14ac:dyDescent="0.2">
      <c r="A340" s="17">
        <v>41776</v>
      </c>
      <c r="B340" s="18" t="s">
        <v>222</v>
      </c>
      <c r="C340" s="19">
        <v>-1.95</v>
      </c>
      <c r="D340" s="21" t="s">
        <v>367</v>
      </c>
      <c r="E340" s="27" t="s">
        <v>131</v>
      </c>
    </row>
    <row r="341" spans="1:5" x14ac:dyDescent="0.2">
      <c r="A341" s="17">
        <v>41775</v>
      </c>
      <c r="B341" s="18" t="s">
        <v>165</v>
      </c>
      <c r="C341" s="19">
        <v>-5.99</v>
      </c>
      <c r="D341" s="21" t="s">
        <v>367</v>
      </c>
      <c r="E341" s="27" t="s">
        <v>131</v>
      </c>
    </row>
    <row r="342" spans="1:5" x14ac:dyDescent="0.2">
      <c r="A342" s="17">
        <v>41775</v>
      </c>
      <c r="B342" s="18" t="s">
        <v>171</v>
      </c>
      <c r="C342" s="19">
        <v>-654.24</v>
      </c>
      <c r="D342" s="21" t="s">
        <v>160</v>
      </c>
      <c r="E342" s="27" t="s">
        <v>131</v>
      </c>
    </row>
    <row r="343" spans="1:5" x14ac:dyDescent="0.2">
      <c r="A343" s="17">
        <v>41773</v>
      </c>
      <c r="B343" s="18" t="s">
        <v>130</v>
      </c>
      <c r="C343" s="19">
        <v>1000</v>
      </c>
      <c r="D343" s="21" t="s">
        <v>367</v>
      </c>
      <c r="E343" s="27" t="s">
        <v>131</v>
      </c>
    </row>
    <row r="344" spans="1:5" x14ac:dyDescent="0.2">
      <c r="A344" s="17">
        <v>41772</v>
      </c>
      <c r="B344" s="18" t="s">
        <v>150</v>
      </c>
      <c r="C344" s="19">
        <v>-13.89</v>
      </c>
      <c r="D344" s="21" t="s">
        <v>110</v>
      </c>
      <c r="E344" s="27" t="s">
        <v>131</v>
      </c>
    </row>
    <row r="345" spans="1:5" x14ac:dyDescent="0.2">
      <c r="A345" s="17">
        <v>41771</v>
      </c>
      <c r="B345" s="18" t="s">
        <v>196</v>
      </c>
      <c r="C345" s="19">
        <v>-10.87</v>
      </c>
      <c r="D345" s="21" t="s">
        <v>0</v>
      </c>
      <c r="E345" s="27" t="s">
        <v>131</v>
      </c>
    </row>
    <row r="346" spans="1:5" x14ac:dyDescent="0.2">
      <c r="A346" s="17">
        <v>41770</v>
      </c>
      <c r="B346" s="18" t="s">
        <v>362</v>
      </c>
      <c r="C346" s="19">
        <v>-1.99</v>
      </c>
      <c r="D346" s="21" t="s">
        <v>151</v>
      </c>
      <c r="E346" s="27" t="s">
        <v>131</v>
      </c>
    </row>
    <row r="347" spans="1:5" x14ac:dyDescent="0.2">
      <c r="A347" s="17">
        <v>41770</v>
      </c>
      <c r="B347" s="18" t="s">
        <v>223</v>
      </c>
      <c r="C347" s="19">
        <v>-77.209999999999994</v>
      </c>
      <c r="D347" s="21" t="s">
        <v>110</v>
      </c>
      <c r="E347" s="27" t="s">
        <v>131</v>
      </c>
    </row>
    <row r="348" spans="1:5" x14ac:dyDescent="0.2">
      <c r="A348" s="17">
        <v>41769</v>
      </c>
      <c r="B348" s="18" t="s">
        <v>224</v>
      </c>
      <c r="C348" s="19">
        <v>-35.26</v>
      </c>
      <c r="D348" s="21" t="s">
        <v>110</v>
      </c>
      <c r="E348" s="27" t="s">
        <v>131</v>
      </c>
    </row>
    <row r="349" spans="1:5" x14ac:dyDescent="0.2">
      <c r="A349" s="17">
        <v>41768</v>
      </c>
      <c r="B349" s="18" t="s">
        <v>381</v>
      </c>
      <c r="C349" s="19">
        <v>-45.4</v>
      </c>
      <c r="D349" s="21" t="s">
        <v>380</v>
      </c>
      <c r="E349" s="27" t="s">
        <v>131</v>
      </c>
    </row>
    <row r="350" spans="1:5" x14ac:dyDescent="0.2">
      <c r="A350" s="17">
        <v>41766</v>
      </c>
      <c r="B350" s="18" t="s">
        <v>341</v>
      </c>
      <c r="C350" s="19">
        <v>-217.75</v>
      </c>
      <c r="D350" s="21" t="s">
        <v>93</v>
      </c>
      <c r="E350" s="27" t="s">
        <v>131</v>
      </c>
    </row>
    <row r="351" spans="1:5" x14ac:dyDescent="0.2">
      <c r="A351" s="17">
        <v>41766</v>
      </c>
      <c r="B351" s="18" t="s">
        <v>130</v>
      </c>
      <c r="C351" s="19">
        <v>100</v>
      </c>
      <c r="D351" s="21" t="s">
        <v>367</v>
      </c>
      <c r="E351" s="27" t="s">
        <v>131</v>
      </c>
    </row>
    <row r="352" spans="1:5" x14ac:dyDescent="0.2">
      <c r="A352" s="17">
        <v>41765</v>
      </c>
      <c r="B352" s="18" t="s">
        <v>166</v>
      </c>
      <c r="C352" s="19">
        <v>-107.61</v>
      </c>
      <c r="D352" s="21" t="s">
        <v>39</v>
      </c>
      <c r="E352" s="27" t="s">
        <v>131</v>
      </c>
    </row>
    <row r="353" spans="1:5" x14ac:dyDescent="0.2">
      <c r="A353" s="17">
        <v>41765</v>
      </c>
      <c r="B353" s="18" t="s">
        <v>167</v>
      </c>
      <c r="C353" s="19">
        <v>-21</v>
      </c>
      <c r="D353" s="21" t="s">
        <v>70</v>
      </c>
      <c r="E353" s="27" t="s">
        <v>131</v>
      </c>
    </row>
    <row r="354" spans="1:5" x14ac:dyDescent="0.2">
      <c r="A354" s="17">
        <v>41762</v>
      </c>
      <c r="B354" s="18" t="s">
        <v>225</v>
      </c>
      <c r="C354" s="19">
        <v>-12.97</v>
      </c>
      <c r="D354" s="21" t="s">
        <v>33</v>
      </c>
      <c r="E354" s="27" t="s">
        <v>131</v>
      </c>
    </row>
    <row r="355" spans="1:5" x14ac:dyDescent="0.2">
      <c r="A355" s="17">
        <v>41761</v>
      </c>
      <c r="B355" s="18" t="s">
        <v>254</v>
      </c>
      <c r="C355" s="19">
        <v>-5</v>
      </c>
      <c r="D355" s="21" t="s">
        <v>156</v>
      </c>
      <c r="E355" s="27" t="s">
        <v>131</v>
      </c>
    </row>
    <row r="356" spans="1:5" x14ac:dyDescent="0.2">
      <c r="A356" s="17">
        <v>41761</v>
      </c>
      <c r="B356" s="18" t="s">
        <v>133</v>
      </c>
      <c r="C356" s="19">
        <v>-44.02</v>
      </c>
      <c r="D356" s="21" t="s">
        <v>44</v>
      </c>
      <c r="E356" s="27" t="s">
        <v>131</v>
      </c>
    </row>
    <row r="357" spans="1:5" x14ac:dyDescent="0.2">
      <c r="A357" s="17">
        <v>41758</v>
      </c>
      <c r="B357" s="18" t="s">
        <v>371</v>
      </c>
      <c r="C357" s="19">
        <v>-10</v>
      </c>
      <c r="D357" s="21" t="s">
        <v>226</v>
      </c>
      <c r="E357" s="27" t="s">
        <v>131</v>
      </c>
    </row>
    <row r="358" spans="1:5" x14ac:dyDescent="0.2">
      <c r="A358" s="17">
        <v>41756</v>
      </c>
      <c r="B358" s="18" t="s">
        <v>371</v>
      </c>
      <c r="C358" s="19">
        <v>-1.31</v>
      </c>
      <c r="D358" s="21" t="s">
        <v>33</v>
      </c>
      <c r="E358" s="27" t="s">
        <v>131</v>
      </c>
    </row>
    <row r="359" spans="1:5" x14ac:dyDescent="0.2">
      <c r="A359" s="17">
        <v>41756</v>
      </c>
      <c r="B359" s="18" t="s">
        <v>371</v>
      </c>
      <c r="C359" s="19">
        <v>-1.96</v>
      </c>
      <c r="D359" s="21" t="s">
        <v>33</v>
      </c>
      <c r="E359" s="27" t="s">
        <v>131</v>
      </c>
    </row>
    <row r="360" spans="1:5" x14ac:dyDescent="0.2">
      <c r="A360" s="17">
        <v>41756</v>
      </c>
      <c r="B360" s="18" t="s">
        <v>227</v>
      </c>
      <c r="C360" s="19">
        <v>-4</v>
      </c>
      <c r="D360" s="21" t="s">
        <v>110</v>
      </c>
      <c r="E360" s="27" t="s">
        <v>131</v>
      </c>
    </row>
    <row r="361" spans="1:5" x14ac:dyDescent="0.2">
      <c r="A361" s="17">
        <v>41756</v>
      </c>
      <c r="B361" s="18" t="s">
        <v>371</v>
      </c>
      <c r="C361" s="19">
        <v>-10</v>
      </c>
      <c r="D361" s="21" t="s">
        <v>226</v>
      </c>
      <c r="E361" s="27" t="s">
        <v>131</v>
      </c>
    </row>
    <row r="362" spans="1:5" x14ac:dyDescent="0.2">
      <c r="A362" s="17">
        <v>41754</v>
      </c>
      <c r="B362" s="18" t="s">
        <v>150</v>
      </c>
      <c r="C362" s="19">
        <v>-33.86</v>
      </c>
      <c r="D362" s="21" t="s">
        <v>110</v>
      </c>
      <c r="E362" s="27" t="s">
        <v>131</v>
      </c>
    </row>
    <row r="363" spans="1:5" x14ac:dyDescent="0.2">
      <c r="A363" s="17">
        <v>41754</v>
      </c>
      <c r="B363" s="18" t="s">
        <v>228</v>
      </c>
      <c r="C363" s="19">
        <v>-59.1</v>
      </c>
      <c r="D363" s="21" t="s">
        <v>110</v>
      </c>
      <c r="E363" s="27" t="s">
        <v>131</v>
      </c>
    </row>
    <row r="364" spans="1:5" x14ac:dyDescent="0.2">
      <c r="A364" s="17">
        <v>41753</v>
      </c>
      <c r="B364" s="18" t="s">
        <v>347</v>
      </c>
      <c r="C364" s="19">
        <v>-40.229999999999997</v>
      </c>
      <c r="D364" s="21" t="s">
        <v>110</v>
      </c>
      <c r="E364" s="27" t="s">
        <v>131</v>
      </c>
    </row>
    <row r="365" spans="1:5" x14ac:dyDescent="0.2">
      <c r="A365" s="17">
        <v>41753</v>
      </c>
      <c r="B365" s="18" t="s">
        <v>130</v>
      </c>
      <c r="C365" s="19">
        <v>1000</v>
      </c>
      <c r="D365" s="21" t="s">
        <v>367</v>
      </c>
      <c r="E365" s="27" t="s">
        <v>131</v>
      </c>
    </row>
    <row r="366" spans="1:5" x14ac:dyDescent="0.2">
      <c r="A366" s="17">
        <v>41752</v>
      </c>
      <c r="B366" s="18" t="s">
        <v>198</v>
      </c>
      <c r="C366" s="19">
        <v>61.31</v>
      </c>
      <c r="D366" s="21" t="s">
        <v>367</v>
      </c>
      <c r="E366" s="27" t="s">
        <v>131</v>
      </c>
    </row>
    <row r="367" spans="1:5" x14ac:dyDescent="0.2">
      <c r="A367" s="17">
        <v>41751</v>
      </c>
      <c r="B367" s="18" t="s">
        <v>229</v>
      </c>
      <c r="C367" s="19">
        <v>-16.23</v>
      </c>
      <c r="D367" s="21" t="s">
        <v>110</v>
      </c>
      <c r="E367" s="27" t="s">
        <v>131</v>
      </c>
    </row>
    <row r="368" spans="1:5" x14ac:dyDescent="0.2">
      <c r="A368" s="17">
        <v>41751</v>
      </c>
      <c r="B368" s="18" t="s">
        <v>370</v>
      </c>
      <c r="C368" s="19">
        <v>-95</v>
      </c>
      <c r="D368" s="21" t="s">
        <v>383</v>
      </c>
      <c r="E368" s="27" t="s">
        <v>131</v>
      </c>
    </row>
    <row r="369" spans="1:5" x14ac:dyDescent="0.2">
      <c r="A369" s="17">
        <v>41748</v>
      </c>
      <c r="B369" s="18" t="s">
        <v>230</v>
      </c>
      <c r="C369" s="19">
        <v>-14</v>
      </c>
      <c r="D369" s="21" t="s">
        <v>110</v>
      </c>
      <c r="E369" s="27" t="s">
        <v>131</v>
      </c>
    </row>
    <row r="370" spans="1:5" x14ac:dyDescent="0.2">
      <c r="A370" s="17">
        <v>41743</v>
      </c>
      <c r="B370" s="18" t="s">
        <v>368</v>
      </c>
      <c r="C370" s="19">
        <v>-375</v>
      </c>
      <c r="D370" s="21" t="s">
        <v>168</v>
      </c>
      <c r="E370" s="27" t="s">
        <v>131</v>
      </c>
    </row>
    <row r="371" spans="1:5" x14ac:dyDescent="0.2">
      <c r="A371" s="17">
        <v>41743</v>
      </c>
      <c r="B371" s="18" t="s">
        <v>130</v>
      </c>
      <c r="C371" s="19">
        <v>400</v>
      </c>
      <c r="D371" s="21" t="s">
        <v>367</v>
      </c>
      <c r="E371" s="27" t="s">
        <v>131</v>
      </c>
    </row>
    <row r="372" spans="1:5" x14ac:dyDescent="0.2">
      <c r="A372" s="17">
        <v>41740</v>
      </c>
      <c r="B372" s="18" t="s">
        <v>231</v>
      </c>
      <c r="C372" s="19">
        <v>-326.24</v>
      </c>
      <c r="D372" s="21" t="s">
        <v>367</v>
      </c>
      <c r="E372" s="27" t="s">
        <v>131</v>
      </c>
    </row>
    <row r="373" spans="1:5" x14ac:dyDescent="0.2">
      <c r="A373" s="17">
        <v>41738</v>
      </c>
      <c r="B373" s="18" t="s">
        <v>381</v>
      </c>
      <c r="C373" s="19">
        <v>-45.83</v>
      </c>
      <c r="D373" s="21" t="s">
        <v>380</v>
      </c>
      <c r="E373" s="27" t="s">
        <v>131</v>
      </c>
    </row>
    <row r="374" spans="1:5" x14ac:dyDescent="0.2">
      <c r="A374" s="17">
        <v>41736</v>
      </c>
      <c r="B374" s="18" t="s">
        <v>363</v>
      </c>
      <c r="C374" s="19">
        <v>-99</v>
      </c>
      <c r="D374" s="21" t="s">
        <v>364</v>
      </c>
      <c r="E374" s="27" t="s">
        <v>131</v>
      </c>
    </row>
    <row r="375" spans="1:5" x14ac:dyDescent="0.2">
      <c r="A375" s="17">
        <v>41735</v>
      </c>
      <c r="B375" s="18" t="s">
        <v>140</v>
      </c>
      <c r="C375" s="19">
        <v>-2.99</v>
      </c>
      <c r="D375" s="21" t="s">
        <v>367</v>
      </c>
      <c r="E375" s="27" t="s">
        <v>131</v>
      </c>
    </row>
    <row r="376" spans="1:5" x14ac:dyDescent="0.2">
      <c r="A376" s="17">
        <v>41735</v>
      </c>
      <c r="B376" s="18" t="s">
        <v>166</v>
      </c>
      <c r="C376" s="19">
        <v>-101.44</v>
      </c>
      <c r="D376" s="21" t="s">
        <v>39</v>
      </c>
      <c r="E376" s="27" t="s">
        <v>131</v>
      </c>
    </row>
    <row r="377" spans="1:5" x14ac:dyDescent="0.2">
      <c r="A377" s="17">
        <v>41734</v>
      </c>
      <c r="B377" s="18" t="s">
        <v>362</v>
      </c>
      <c r="C377" s="19">
        <v>-2.99</v>
      </c>
      <c r="D377" s="21" t="s">
        <v>151</v>
      </c>
      <c r="E377" s="27" t="s">
        <v>131</v>
      </c>
    </row>
    <row r="378" spans="1:5" x14ac:dyDescent="0.2">
      <c r="A378" s="17">
        <v>41733</v>
      </c>
      <c r="B378" s="18" t="s">
        <v>167</v>
      </c>
      <c r="C378" s="19">
        <v>-56</v>
      </c>
      <c r="D378" s="21" t="s">
        <v>70</v>
      </c>
      <c r="E378" s="27" t="s">
        <v>131</v>
      </c>
    </row>
    <row r="379" spans="1:5" x14ac:dyDescent="0.2">
      <c r="A379" s="17">
        <v>41732</v>
      </c>
      <c r="B379" s="18" t="s">
        <v>368</v>
      </c>
      <c r="C379" s="19">
        <v>-375</v>
      </c>
      <c r="D379" s="21" t="s">
        <v>168</v>
      </c>
      <c r="E379" s="27" t="s">
        <v>131</v>
      </c>
    </row>
    <row r="380" spans="1:5" x14ac:dyDescent="0.2">
      <c r="A380" s="17">
        <v>41732</v>
      </c>
      <c r="B380" s="18" t="s">
        <v>130</v>
      </c>
      <c r="C380" s="19">
        <v>200</v>
      </c>
      <c r="D380" s="21" t="s">
        <v>367</v>
      </c>
      <c r="E380" s="27" t="s">
        <v>131</v>
      </c>
    </row>
    <row r="381" spans="1:5" x14ac:dyDescent="0.2">
      <c r="A381" s="17">
        <v>41731</v>
      </c>
      <c r="B381" s="18" t="s">
        <v>254</v>
      </c>
      <c r="C381" s="19">
        <v>-5</v>
      </c>
      <c r="D381" s="21" t="s">
        <v>156</v>
      </c>
      <c r="E381" s="27" t="s">
        <v>131</v>
      </c>
    </row>
    <row r="382" spans="1:5" x14ac:dyDescent="0.2">
      <c r="A382" s="17">
        <v>41731</v>
      </c>
      <c r="B382" s="18" t="s">
        <v>133</v>
      </c>
      <c r="C382" s="19">
        <v>-44.71</v>
      </c>
      <c r="D382" s="21" t="s">
        <v>44</v>
      </c>
      <c r="E382" s="27" t="s">
        <v>131</v>
      </c>
    </row>
    <row r="383" spans="1:5" x14ac:dyDescent="0.2">
      <c r="A383" s="17">
        <v>41724</v>
      </c>
      <c r="B383" s="18" t="s">
        <v>195</v>
      </c>
      <c r="C383" s="19">
        <v>-10.66</v>
      </c>
      <c r="D383" s="21" t="s">
        <v>0</v>
      </c>
      <c r="E383" s="27" t="s">
        <v>131</v>
      </c>
    </row>
    <row r="384" spans="1:5" x14ac:dyDescent="0.2">
      <c r="A384" s="17">
        <v>41722</v>
      </c>
      <c r="B384" s="18" t="s">
        <v>370</v>
      </c>
      <c r="C384" s="19">
        <v>-95</v>
      </c>
      <c r="D384" s="21" t="s">
        <v>383</v>
      </c>
      <c r="E384" s="27" t="s">
        <v>131</v>
      </c>
    </row>
    <row r="385" spans="1:5" x14ac:dyDescent="0.2">
      <c r="A385" s="17">
        <v>41722</v>
      </c>
      <c r="B385" s="18" t="s">
        <v>150</v>
      </c>
      <c r="C385" s="19">
        <v>-27.38</v>
      </c>
      <c r="D385" s="21" t="s">
        <v>110</v>
      </c>
      <c r="E385" s="27" t="s">
        <v>131</v>
      </c>
    </row>
    <row r="386" spans="1:5" x14ac:dyDescent="0.2">
      <c r="A386" s="17">
        <v>41722</v>
      </c>
      <c r="B386" s="18" t="s">
        <v>232</v>
      </c>
      <c r="C386" s="19">
        <v>-55.86</v>
      </c>
      <c r="D386" s="21" t="s">
        <v>33</v>
      </c>
      <c r="E386" s="27" t="s">
        <v>131</v>
      </c>
    </row>
    <row r="387" spans="1:5" x14ac:dyDescent="0.2">
      <c r="A387" s="17">
        <v>41722</v>
      </c>
      <c r="B387" s="18" t="s">
        <v>130</v>
      </c>
      <c r="C387" s="19">
        <v>1000</v>
      </c>
      <c r="D387" s="21" t="s">
        <v>367</v>
      </c>
      <c r="E387" s="27" t="s">
        <v>131</v>
      </c>
    </row>
    <row r="388" spans="1:5" x14ac:dyDescent="0.2">
      <c r="A388" s="17">
        <v>41721</v>
      </c>
      <c r="B388" s="18" t="s">
        <v>233</v>
      </c>
      <c r="C388" s="19">
        <v>-36</v>
      </c>
      <c r="D388" s="21" t="s">
        <v>110</v>
      </c>
      <c r="E388" s="27" t="s">
        <v>131</v>
      </c>
    </row>
    <row r="389" spans="1:5" x14ac:dyDescent="0.2">
      <c r="A389" s="17">
        <v>41720</v>
      </c>
      <c r="B389" s="18" t="s">
        <v>234</v>
      </c>
      <c r="C389" s="19">
        <v>-18.78</v>
      </c>
      <c r="D389" s="21" t="s">
        <v>110</v>
      </c>
      <c r="E389" s="27" t="s">
        <v>131</v>
      </c>
    </row>
    <row r="390" spans="1:5" x14ac:dyDescent="0.2">
      <c r="A390" s="17">
        <v>41717</v>
      </c>
      <c r="B390" s="18" t="s">
        <v>368</v>
      </c>
      <c r="C390" s="19">
        <v>-375</v>
      </c>
      <c r="D390" s="21" t="s">
        <v>168</v>
      </c>
      <c r="E390" s="27" t="s">
        <v>131</v>
      </c>
    </row>
    <row r="391" spans="1:5" x14ac:dyDescent="0.2">
      <c r="A391" s="17">
        <v>41717</v>
      </c>
      <c r="B391" s="18" t="s">
        <v>130</v>
      </c>
      <c r="C391" s="19">
        <v>500</v>
      </c>
      <c r="D391" s="21" t="s">
        <v>367</v>
      </c>
      <c r="E391" s="27" t="s">
        <v>131</v>
      </c>
    </row>
    <row r="392" spans="1:5" x14ac:dyDescent="0.2">
      <c r="A392" s="17">
        <v>41717</v>
      </c>
      <c r="B392" s="18" t="s">
        <v>165</v>
      </c>
      <c r="C392" s="19">
        <v>-45.04</v>
      </c>
      <c r="D392" s="21" t="s">
        <v>33</v>
      </c>
      <c r="E392" s="27" t="s">
        <v>131</v>
      </c>
    </row>
    <row r="393" spans="1:5" x14ac:dyDescent="0.2">
      <c r="A393" s="17">
        <v>41716</v>
      </c>
      <c r="B393" s="18" t="s">
        <v>181</v>
      </c>
      <c r="C393" s="19">
        <v>-297.45</v>
      </c>
      <c r="D393" s="21" t="s">
        <v>235</v>
      </c>
      <c r="E393" s="27" t="s">
        <v>131</v>
      </c>
    </row>
    <row r="394" spans="1:5" x14ac:dyDescent="0.2">
      <c r="A394" s="17">
        <v>41715</v>
      </c>
      <c r="B394" s="18" t="s">
        <v>185</v>
      </c>
      <c r="C394" s="19">
        <v>-48</v>
      </c>
      <c r="D394" s="21" t="s">
        <v>110</v>
      </c>
      <c r="E394" s="27" t="s">
        <v>131</v>
      </c>
    </row>
    <row r="395" spans="1:5" x14ac:dyDescent="0.2">
      <c r="A395" s="17">
        <v>41715</v>
      </c>
      <c r="B395" s="18" t="s">
        <v>94</v>
      </c>
      <c r="C395" s="19">
        <v>-7.7</v>
      </c>
      <c r="D395" s="21" t="s">
        <v>384</v>
      </c>
      <c r="E395" s="27" t="s">
        <v>131</v>
      </c>
    </row>
    <row r="396" spans="1:5" x14ac:dyDescent="0.2">
      <c r="A396" s="17">
        <v>41715</v>
      </c>
      <c r="B396" s="18" t="s">
        <v>140</v>
      </c>
      <c r="C396" s="19">
        <v>-9.99</v>
      </c>
      <c r="D396" s="21" t="s">
        <v>367</v>
      </c>
      <c r="E396" s="27" t="s">
        <v>131</v>
      </c>
    </row>
    <row r="397" spans="1:5" x14ac:dyDescent="0.2">
      <c r="A397" s="17">
        <v>41713</v>
      </c>
      <c r="B397" s="18" t="s">
        <v>236</v>
      </c>
      <c r="C397" s="19">
        <v>-28.01</v>
      </c>
      <c r="D397" s="21" t="s">
        <v>110</v>
      </c>
      <c r="E397" s="27" t="s">
        <v>131</v>
      </c>
    </row>
    <row r="398" spans="1:5" x14ac:dyDescent="0.2">
      <c r="A398" s="17">
        <v>41709</v>
      </c>
      <c r="B398" s="18" t="s">
        <v>130</v>
      </c>
      <c r="C398" s="19">
        <v>300</v>
      </c>
      <c r="D398" s="21" t="s">
        <v>367</v>
      </c>
      <c r="E398" s="27" t="s">
        <v>131</v>
      </c>
    </row>
    <row r="399" spans="1:5" x14ac:dyDescent="0.2">
      <c r="A399" s="17">
        <v>41707</v>
      </c>
      <c r="B399" s="18" t="s">
        <v>381</v>
      </c>
      <c r="C399" s="19">
        <v>-43.91</v>
      </c>
      <c r="D399" s="21" t="s">
        <v>380</v>
      </c>
      <c r="E399" s="27" t="s">
        <v>131</v>
      </c>
    </row>
    <row r="400" spans="1:5" x14ac:dyDescent="0.2">
      <c r="A400" s="17">
        <v>41704</v>
      </c>
      <c r="B400" s="18" t="s">
        <v>167</v>
      </c>
      <c r="C400" s="19">
        <v>-51</v>
      </c>
      <c r="D400" s="21" t="s">
        <v>70</v>
      </c>
      <c r="E400" s="27" t="s">
        <v>131</v>
      </c>
    </row>
    <row r="401" spans="1:5" x14ac:dyDescent="0.2">
      <c r="A401" s="17">
        <v>41704</v>
      </c>
      <c r="B401" s="18" t="s">
        <v>166</v>
      </c>
      <c r="C401" s="19">
        <v>-101.44</v>
      </c>
      <c r="D401" s="21" t="s">
        <v>39</v>
      </c>
      <c r="E401" s="27" t="s">
        <v>131</v>
      </c>
    </row>
    <row r="402" spans="1:5" x14ac:dyDescent="0.2">
      <c r="A402" s="17">
        <v>41702</v>
      </c>
      <c r="B402" s="18" t="s">
        <v>130</v>
      </c>
      <c r="C402" s="19">
        <v>77</v>
      </c>
      <c r="D402" s="21" t="s">
        <v>367</v>
      </c>
      <c r="E402" s="27" t="s">
        <v>131</v>
      </c>
    </row>
    <row r="403" spans="1:5" x14ac:dyDescent="0.2">
      <c r="A403" s="17">
        <v>41701</v>
      </c>
      <c r="B403" s="18" t="s">
        <v>154</v>
      </c>
      <c r="C403" s="19">
        <v>-3.25</v>
      </c>
      <c r="D403" s="21" t="s">
        <v>33</v>
      </c>
      <c r="E403" s="27" t="s">
        <v>131</v>
      </c>
    </row>
    <row r="404" spans="1:5" x14ac:dyDescent="0.2">
      <c r="A404" s="17">
        <v>41701</v>
      </c>
      <c r="B404" s="18" t="s">
        <v>140</v>
      </c>
      <c r="C404" s="19">
        <v>-2.99</v>
      </c>
      <c r="D404" s="21" t="s">
        <v>367</v>
      </c>
      <c r="E404" s="27" t="s">
        <v>131</v>
      </c>
    </row>
    <row r="405" spans="1:5" x14ac:dyDescent="0.2">
      <c r="A405" s="17">
        <v>41700</v>
      </c>
      <c r="B405" s="18" t="s">
        <v>254</v>
      </c>
      <c r="C405" s="19">
        <v>-5</v>
      </c>
      <c r="D405" s="21" t="s">
        <v>156</v>
      </c>
      <c r="E405" s="27" t="s">
        <v>131</v>
      </c>
    </row>
    <row r="406" spans="1:5" x14ac:dyDescent="0.2">
      <c r="A406" s="17">
        <v>41700</v>
      </c>
      <c r="B406" s="18" t="s">
        <v>133</v>
      </c>
      <c r="C406" s="19">
        <v>-36.32</v>
      </c>
      <c r="D406" s="21" t="s">
        <v>44</v>
      </c>
      <c r="E406" s="27" t="s">
        <v>131</v>
      </c>
    </row>
    <row r="407" spans="1:5" x14ac:dyDescent="0.2">
      <c r="A407" s="17">
        <v>41699</v>
      </c>
      <c r="B407" s="18" t="s">
        <v>237</v>
      </c>
      <c r="C407" s="19">
        <v>-42</v>
      </c>
      <c r="D407" s="21" t="s">
        <v>110</v>
      </c>
      <c r="E407" s="27" t="s">
        <v>131</v>
      </c>
    </row>
    <row r="408" spans="1:5" x14ac:dyDescent="0.2">
      <c r="A408" s="17">
        <v>41698</v>
      </c>
      <c r="B408" s="18" t="s">
        <v>140</v>
      </c>
      <c r="C408" s="19">
        <v>-2.99</v>
      </c>
      <c r="D408" s="21" t="s">
        <v>367</v>
      </c>
      <c r="E408" s="27" t="s">
        <v>131</v>
      </c>
    </row>
    <row r="409" spans="1:5" x14ac:dyDescent="0.2">
      <c r="A409" s="17">
        <v>41696</v>
      </c>
      <c r="B409" s="18" t="s">
        <v>368</v>
      </c>
      <c r="C409" s="19">
        <v>-375</v>
      </c>
      <c r="D409" s="21" t="s">
        <v>168</v>
      </c>
      <c r="E409" s="27" t="s">
        <v>131</v>
      </c>
    </row>
    <row r="410" spans="1:5" x14ac:dyDescent="0.2">
      <c r="A410" s="17">
        <v>41696</v>
      </c>
      <c r="B410" s="18" t="s">
        <v>362</v>
      </c>
      <c r="C410" s="19">
        <v>-0.99</v>
      </c>
      <c r="D410" s="21" t="s">
        <v>151</v>
      </c>
      <c r="E410" s="27" t="s">
        <v>131</v>
      </c>
    </row>
    <row r="411" spans="1:5" x14ac:dyDescent="0.2">
      <c r="A411" s="17">
        <v>41683</v>
      </c>
      <c r="B411" s="18" t="s">
        <v>171</v>
      </c>
      <c r="C411" s="19">
        <v>-204.38</v>
      </c>
      <c r="D411" s="21" t="s">
        <v>160</v>
      </c>
      <c r="E411" s="27" t="s">
        <v>131</v>
      </c>
    </row>
    <row r="412" spans="1:5" x14ac:dyDescent="0.2">
      <c r="A412" s="17">
        <v>41683</v>
      </c>
      <c r="B412" s="18" t="s">
        <v>238</v>
      </c>
      <c r="C412" s="19">
        <v>-75.84</v>
      </c>
      <c r="D412" s="21" t="s">
        <v>110</v>
      </c>
      <c r="E412" s="27" t="s">
        <v>131</v>
      </c>
    </row>
    <row r="413" spans="1:5" x14ac:dyDescent="0.2">
      <c r="A413" s="17">
        <v>41679</v>
      </c>
      <c r="B413" s="18" t="s">
        <v>381</v>
      </c>
      <c r="C413" s="19">
        <v>-43.9</v>
      </c>
      <c r="D413" s="21" t="s">
        <v>380</v>
      </c>
      <c r="E413" s="27" t="s">
        <v>131</v>
      </c>
    </row>
    <row r="414" spans="1:5" x14ac:dyDescent="0.2">
      <c r="A414" s="17">
        <v>41677</v>
      </c>
      <c r="B414" s="18" t="s">
        <v>349</v>
      </c>
      <c r="C414" s="19">
        <v>-2</v>
      </c>
      <c r="D414" s="21" t="s">
        <v>386</v>
      </c>
      <c r="E414" s="27" t="s">
        <v>131</v>
      </c>
    </row>
    <row r="415" spans="1:5" x14ac:dyDescent="0.2">
      <c r="A415" s="17">
        <v>41676</v>
      </c>
      <c r="B415" s="18" t="s">
        <v>166</v>
      </c>
      <c r="C415" s="19">
        <v>-101.57</v>
      </c>
      <c r="D415" s="21" t="s">
        <v>39</v>
      </c>
      <c r="E415" s="27" t="s">
        <v>131</v>
      </c>
    </row>
    <row r="416" spans="1:5" x14ac:dyDescent="0.2">
      <c r="A416" s="17">
        <v>41675</v>
      </c>
      <c r="B416" s="18" t="s">
        <v>371</v>
      </c>
      <c r="C416" s="19">
        <v>-10</v>
      </c>
      <c r="D416" s="21" t="s">
        <v>226</v>
      </c>
      <c r="E416" s="27" t="s">
        <v>131</v>
      </c>
    </row>
    <row r="417" spans="1:5" x14ac:dyDescent="0.2">
      <c r="A417" s="17">
        <v>41675</v>
      </c>
      <c r="B417" s="18" t="s">
        <v>150</v>
      </c>
      <c r="C417" s="19">
        <v>-30.1</v>
      </c>
      <c r="D417" s="21" t="s">
        <v>110</v>
      </c>
      <c r="E417" s="27" t="s">
        <v>131</v>
      </c>
    </row>
    <row r="418" spans="1:5" x14ac:dyDescent="0.2">
      <c r="A418" s="17">
        <v>41674</v>
      </c>
      <c r="B418" s="18" t="s">
        <v>167</v>
      </c>
      <c r="C418" s="19">
        <v>-51</v>
      </c>
      <c r="D418" s="21" t="s">
        <v>70</v>
      </c>
      <c r="E418" s="27" t="s">
        <v>131</v>
      </c>
    </row>
    <row r="419" spans="1:5" x14ac:dyDescent="0.2">
      <c r="A419" s="17">
        <v>41673</v>
      </c>
      <c r="B419" s="18" t="s">
        <v>254</v>
      </c>
      <c r="C419" s="19">
        <v>-5</v>
      </c>
      <c r="D419" s="21" t="s">
        <v>156</v>
      </c>
      <c r="E419" s="27" t="s">
        <v>131</v>
      </c>
    </row>
    <row r="420" spans="1:5" x14ac:dyDescent="0.2">
      <c r="A420" s="17">
        <v>41673</v>
      </c>
      <c r="B420" s="18" t="s">
        <v>130</v>
      </c>
      <c r="C420" s="19">
        <v>300</v>
      </c>
      <c r="D420" s="21" t="s">
        <v>367</v>
      </c>
      <c r="E420" s="27" t="s">
        <v>131</v>
      </c>
    </row>
    <row r="421" spans="1:5" x14ac:dyDescent="0.2">
      <c r="A421" s="17">
        <v>41672</v>
      </c>
      <c r="B421" s="18" t="s">
        <v>239</v>
      </c>
      <c r="C421" s="19">
        <v>-20</v>
      </c>
      <c r="D421" s="21" t="s">
        <v>147</v>
      </c>
      <c r="E421" s="27" t="s">
        <v>131</v>
      </c>
    </row>
    <row r="422" spans="1:5" x14ac:dyDescent="0.2">
      <c r="A422" s="17">
        <v>41672</v>
      </c>
      <c r="B422" s="18" t="s">
        <v>133</v>
      </c>
      <c r="C422" s="19">
        <v>-36.07</v>
      </c>
      <c r="D422" s="21" t="s">
        <v>44</v>
      </c>
      <c r="E422" s="27" t="s">
        <v>131</v>
      </c>
    </row>
    <row r="423" spans="1:5" x14ac:dyDescent="0.2">
      <c r="A423" s="17">
        <v>41671</v>
      </c>
      <c r="B423" s="18" t="s">
        <v>240</v>
      </c>
      <c r="C423" s="19">
        <v>-5.56</v>
      </c>
      <c r="D423" s="21" t="s">
        <v>367</v>
      </c>
      <c r="E423" s="27" t="s">
        <v>131</v>
      </c>
    </row>
    <row r="424" spans="1:5" x14ac:dyDescent="0.2">
      <c r="A424" s="17">
        <v>41668</v>
      </c>
      <c r="B424" s="18" t="s">
        <v>371</v>
      </c>
      <c r="C424" s="19">
        <v>-10</v>
      </c>
      <c r="D424" s="21" t="s">
        <v>226</v>
      </c>
      <c r="E424" s="27" t="s">
        <v>131</v>
      </c>
    </row>
    <row r="425" spans="1:5" x14ac:dyDescent="0.2">
      <c r="A425" s="17">
        <v>41666</v>
      </c>
      <c r="B425" s="18" t="s">
        <v>186</v>
      </c>
      <c r="C425" s="19">
        <v>-6.15</v>
      </c>
      <c r="D425" s="21" t="s">
        <v>156</v>
      </c>
      <c r="E425" s="27" t="s">
        <v>131</v>
      </c>
    </row>
    <row r="426" spans="1:5" x14ac:dyDescent="0.2">
      <c r="A426" s="17">
        <v>41661</v>
      </c>
      <c r="B426" s="18" t="s">
        <v>370</v>
      </c>
      <c r="C426" s="19">
        <v>-95</v>
      </c>
      <c r="D426" s="21" t="s">
        <v>383</v>
      </c>
      <c r="E426" s="27" t="s">
        <v>131</v>
      </c>
    </row>
    <row r="427" spans="1:5" x14ac:dyDescent="0.2">
      <c r="A427" s="17">
        <v>41661</v>
      </c>
      <c r="B427" s="18" t="s">
        <v>359</v>
      </c>
      <c r="C427" s="19">
        <v>-7.21</v>
      </c>
      <c r="D427" s="21" t="s">
        <v>33</v>
      </c>
      <c r="E427" s="27" t="s">
        <v>131</v>
      </c>
    </row>
    <row r="428" spans="1:5" x14ac:dyDescent="0.2">
      <c r="A428" s="17">
        <v>41660</v>
      </c>
      <c r="B428" s="18" t="s">
        <v>371</v>
      </c>
      <c r="C428" s="19">
        <v>-10</v>
      </c>
      <c r="D428" s="21" t="s">
        <v>226</v>
      </c>
      <c r="E428" s="27" t="s">
        <v>131</v>
      </c>
    </row>
    <row r="429" spans="1:5" x14ac:dyDescent="0.2">
      <c r="A429" s="17">
        <v>41656</v>
      </c>
      <c r="B429" s="18" t="s">
        <v>241</v>
      </c>
      <c r="C429" s="19">
        <v>-8.69</v>
      </c>
      <c r="D429" s="21" t="s">
        <v>33</v>
      </c>
      <c r="E429" s="27" t="s">
        <v>131</v>
      </c>
    </row>
    <row r="430" spans="1:5" x14ac:dyDescent="0.2">
      <c r="A430" s="17">
        <v>41653</v>
      </c>
      <c r="B430" s="18" t="s">
        <v>185</v>
      </c>
      <c r="C430" s="19">
        <v>-63.85</v>
      </c>
      <c r="D430" s="21" t="s">
        <v>110</v>
      </c>
      <c r="E430" s="27" t="s">
        <v>131</v>
      </c>
    </row>
    <row r="431" spans="1:5" x14ac:dyDescent="0.2">
      <c r="A431" s="17">
        <v>41653</v>
      </c>
      <c r="B431" s="18" t="s">
        <v>130</v>
      </c>
      <c r="C431" s="19">
        <v>500</v>
      </c>
      <c r="D431" s="21" t="s">
        <v>367</v>
      </c>
      <c r="E431" s="27" t="s">
        <v>131</v>
      </c>
    </row>
    <row r="432" spans="1:5" x14ac:dyDescent="0.2">
      <c r="A432" s="17">
        <v>41649</v>
      </c>
      <c r="B432" s="25" t="s">
        <v>93</v>
      </c>
      <c r="C432" s="19">
        <v>-3250</v>
      </c>
      <c r="D432" s="21" t="s">
        <v>93</v>
      </c>
      <c r="E432" s="27" t="s">
        <v>131</v>
      </c>
    </row>
    <row r="433" spans="1:5" x14ac:dyDescent="0.2">
      <c r="A433" s="17">
        <v>41649</v>
      </c>
      <c r="B433" s="18" t="s">
        <v>150</v>
      </c>
      <c r="C433" s="19">
        <v>-15.87</v>
      </c>
      <c r="D433" s="21" t="s">
        <v>110</v>
      </c>
      <c r="E433" s="27" t="s">
        <v>131</v>
      </c>
    </row>
    <row r="434" spans="1:5" x14ac:dyDescent="0.2">
      <c r="A434" s="17">
        <v>41649</v>
      </c>
      <c r="B434" s="18" t="s">
        <v>371</v>
      </c>
      <c r="C434" s="19">
        <v>-10</v>
      </c>
      <c r="D434" s="21" t="s">
        <v>226</v>
      </c>
      <c r="E434" s="27" t="s">
        <v>131</v>
      </c>
    </row>
    <row r="435" spans="1:5" x14ac:dyDescent="0.2">
      <c r="A435" s="17">
        <v>41649</v>
      </c>
      <c r="B435" s="18" t="s">
        <v>242</v>
      </c>
      <c r="C435" s="19">
        <v>-345</v>
      </c>
      <c r="D435" s="21" t="s">
        <v>160</v>
      </c>
      <c r="E435" s="27" t="s">
        <v>131</v>
      </c>
    </row>
    <row r="436" spans="1:5" x14ac:dyDescent="0.2">
      <c r="A436" s="17">
        <v>41648</v>
      </c>
      <c r="B436" s="18" t="s">
        <v>243</v>
      </c>
      <c r="C436" s="19">
        <v>-38.5</v>
      </c>
      <c r="D436" s="21" t="s">
        <v>367</v>
      </c>
      <c r="E436" s="27" t="s">
        <v>131</v>
      </c>
    </row>
    <row r="437" spans="1:5" x14ac:dyDescent="0.2">
      <c r="A437" s="17">
        <v>41648</v>
      </c>
      <c r="B437" s="18" t="s">
        <v>244</v>
      </c>
      <c r="C437" s="19">
        <v>-229</v>
      </c>
      <c r="D437" s="21" t="s">
        <v>350</v>
      </c>
      <c r="E437" s="27" t="s">
        <v>131</v>
      </c>
    </row>
    <row r="438" spans="1:5" x14ac:dyDescent="0.2">
      <c r="A438" s="17">
        <v>41648</v>
      </c>
      <c r="B438" s="18" t="s">
        <v>381</v>
      </c>
      <c r="C438" s="19">
        <v>-43.9</v>
      </c>
      <c r="D438" s="21" t="s">
        <v>380</v>
      </c>
      <c r="E438" s="27" t="s">
        <v>131</v>
      </c>
    </row>
    <row r="439" spans="1:5" x14ac:dyDescent="0.2">
      <c r="A439" s="17">
        <v>41647</v>
      </c>
      <c r="B439" s="18" t="s">
        <v>245</v>
      </c>
      <c r="C439" s="19">
        <v>-3</v>
      </c>
      <c r="D439" s="21" t="s">
        <v>33</v>
      </c>
      <c r="E439" s="27" t="s">
        <v>131</v>
      </c>
    </row>
    <row r="440" spans="1:5" x14ac:dyDescent="0.2">
      <c r="A440" s="17">
        <v>41647</v>
      </c>
      <c r="B440" s="18" t="s">
        <v>246</v>
      </c>
      <c r="C440" s="19">
        <v>-7.5</v>
      </c>
      <c r="D440" s="21" t="s">
        <v>110</v>
      </c>
      <c r="E440" s="27" t="s">
        <v>131</v>
      </c>
    </row>
    <row r="441" spans="1:5" x14ac:dyDescent="0.2">
      <c r="A441" s="17">
        <v>41646</v>
      </c>
      <c r="B441" s="18" t="s">
        <v>247</v>
      </c>
      <c r="C441" s="19">
        <v>-8.17</v>
      </c>
      <c r="D441" s="21" t="s">
        <v>147</v>
      </c>
      <c r="E441" s="27" t="s">
        <v>131</v>
      </c>
    </row>
    <row r="442" spans="1:5" x14ac:dyDescent="0.2">
      <c r="A442" s="17">
        <v>41646</v>
      </c>
      <c r="B442" s="25" t="s">
        <v>130</v>
      </c>
      <c r="C442" s="19">
        <v>100</v>
      </c>
      <c r="D442" s="21" t="s">
        <v>367</v>
      </c>
      <c r="E442" s="27" t="s">
        <v>131</v>
      </c>
    </row>
    <row r="443" spans="1:5" x14ac:dyDescent="0.2">
      <c r="A443" s="17">
        <v>41645</v>
      </c>
      <c r="B443" s="18" t="s">
        <v>248</v>
      </c>
      <c r="C443" s="19">
        <v>10</v>
      </c>
      <c r="D443" s="21" t="s">
        <v>147</v>
      </c>
      <c r="E443" s="27" t="s">
        <v>131</v>
      </c>
    </row>
    <row r="444" spans="1:5" x14ac:dyDescent="0.2">
      <c r="A444" s="17">
        <v>41645</v>
      </c>
      <c r="B444" s="18" t="s">
        <v>249</v>
      </c>
      <c r="C444" s="19">
        <v>-29.99</v>
      </c>
      <c r="D444" s="21" t="s">
        <v>110</v>
      </c>
      <c r="E444" s="27" t="s">
        <v>131</v>
      </c>
    </row>
    <row r="445" spans="1:5" x14ac:dyDescent="0.2">
      <c r="A445" s="17">
        <v>41645</v>
      </c>
      <c r="B445" s="18" t="s">
        <v>166</v>
      </c>
      <c r="C445" s="19">
        <v>-101.33</v>
      </c>
      <c r="D445" s="21" t="s">
        <v>39</v>
      </c>
      <c r="E445" s="27" t="s">
        <v>131</v>
      </c>
    </row>
    <row r="446" spans="1:5" x14ac:dyDescent="0.2">
      <c r="A446" s="17">
        <v>41642</v>
      </c>
      <c r="B446" s="18" t="s">
        <v>167</v>
      </c>
      <c r="C446" s="19">
        <v>-51</v>
      </c>
      <c r="D446" s="21" t="s">
        <v>70</v>
      </c>
      <c r="E446" s="27" t="s">
        <v>131</v>
      </c>
    </row>
    <row r="447" spans="1:5" x14ac:dyDescent="0.2">
      <c r="A447" s="17">
        <v>41641</v>
      </c>
      <c r="B447" s="18" t="s">
        <v>254</v>
      </c>
      <c r="C447" s="19">
        <v>-4.1900000000000004</v>
      </c>
      <c r="D447" s="21" t="s">
        <v>156</v>
      </c>
      <c r="E447" s="27" t="s">
        <v>131</v>
      </c>
    </row>
    <row r="448" spans="1:5" x14ac:dyDescent="0.2">
      <c r="A448" s="17">
        <v>41641</v>
      </c>
      <c r="B448" s="18" t="s">
        <v>133</v>
      </c>
      <c r="C448" s="19">
        <v>-32.39</v>
      </c>
      <c r="D448" s="21" t="s">
        <v>44</v>
      </c>
      <c r="E448" s="27" t="s">
        <v>131</v>
      </c>
    </row>
    <row r="449" spans="1:5" x14ac:dyDescent="0.2">
      <c r="A449" s="17">
        <v>41912</v>
      </c>
      <c r="B449" s="25" t="s">
        <v>374</v>
      </c>
      <c r="C449" s="19">
        <v>700</v>
      </c>
      <c r="D449" s="20" t="s">
        <v>119</v>
      </c>
      <c r="E449" s="19" t="s">
        <v>250</v>
      </c>
    </row>
    <row r="450" spans="1:5" x14ac:dyDescent="0.2">
      <c r="A450" s="17">
        <v>41907</v>
      </c>
      <c r="B450" s="18" t="s">
        <v>251</v>
      </c>
      <c r="C450" s="19">
        <v>-98.37</v>
      </c>
      <c r="D450" s="20" t="s">
        <v>147</v>
      </c>
      <c r="E450" s="19" t="s">
        <v>250</v>
      </c>
    </row>
    <row r="451" spans="1:5" x14ac:dyDescent="0.2">
      <c r="A451" s="17">
        <v>41906</v>
      </c>
      <c r="B451" s="25" t="s">
        <v>374</v>
      </c>
      <c r="C451" s="19">
        <v>4700</v>
      </c>
      <c r="D451" s="20" t="s">
        <v>119</v>
      </c>
      <c r="E451" s="19" t="s">
        <v>250</v>
      </c>
    </row>
    <row r="452" spans="1:5" x14ac:dyDescent="0.2">
      <c r="A452" s="17">
        <v>41745</v>
      </c>
      <c r="B452" s="25" t="s">
        <v>373</v>
      </c>
      <c r="C452" s="19">
        <v>4500</v>
      </c>
      <c r="D452" s="20" t="s">
        <v>119</v>
      </c>
      <c r="E452" s="19" t="s">
        <v>250</v>
      </c>
    </row>
    <row r="453" spans="1:5" x14ac:dyDescent="0.2">
      <c r="A453" s="17">
        <v>41732</v>
      </c>
      <c r="B453" s="25" t="s">
        <v>374</v>
      </c>
      <c r="C453" s="19">
        <v>7654</v>
      </c>
      <c r="D453" s="20" t="s">
        <v>119</v>
      </c>
      <c r="E453" s="19" t="s">
        <v>250</v>
      </c>
    </row>
    <row r="454" spans="1:5" x14ac:dyDescent="0.2">
      <c r="A454" s="17">
        <v>41821</v>
      </c>
      <c r="B454" s="18" t="s">
        <v>252</v>
      </c>
      <c r="C454" s="19">
        <v>25</v>
      </c>
      <c r="D454" s="20" t="s">
        <v>114</v>
      </c>
      <c r="E454" s="19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Sole Proprietorship</vt:lpstr>
      <vt:lpstr>Sole Proprietorship Example</vt:lpstr>
      <vt:lpstr>Pivot Table Tool DRAFT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</dc:creator>
  <cp:lastModifiedBy>Kit</cp:lastModifiedBy>
  <dcterms:created xsi:type="dcterms:W3CDTF">2014-03-30T16:48:20Z</dcterms:created>
  <dcterms:modified xsi:type="dcterms:W3CDTF">2014-10-09T20:12:15Z</dcterms:modified>
</cp:coreProperties>
</file>